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<sst xmlns="http://schemas.openxmlformats.org/spreadsheetml/2006/main" count="118" uniqueCount="72">
  <si>
    <t>№ з/п</t>
  </si>
  <si>
    <t>Назва закладу</t>
  </si>
  <si>
    <t>7 клас</t>
  </si>
  <si>
    <t>8 клас</t>
  </si>
  <si>
    <t>9 клас</t>
  </si>
  <si>
    <t>10 клас</t>
  </si>
  <si>
    <t>11 клас</t>
  </si>
  <si>
    <t xml:space="preserve">Великобурлуцький ліцей </t>
  </si>
  <si>
    <t xml:space="preserve">Великобурлуцька ЗОШ І-ІІІ </t>
  </si>
  <si>
    <t xml:space="preserve">Приколотнянська ЗОШ І-ІІІ </t>
  </si>
  <si>
    <t>Андріївська ЗОШ І-ІІІ ст.</t>
  </si>
  <si>
    <t>Вільхуватський НВК</t>
  </si>
  <si>
    <t>Гниличанська ЗОШ І-ІІІ ст.</t>
  </si>
  <si>
    <t>Григорівський НВК.</t>
  </si>
  <si>
    <t>Катеринівська ЗОШ І-ІІІ ст.</t>
  </si>
  <si>
    <t>Міловська ЗОШ І-ІІІ ст.</t>
  </si>
  <si>
    <t xml:space="preserve">Новоолександрівська ЗОШ </t>
  </si>
  <si>
    <t xml:space="preserve">Підсереднянська ЗОШ І-ІІІ </t>
  </si>
  <si>
    <t xml:space="preserve">Першогнилицький НВК </t>
  </si>
  <si>
    <t>Площанська ЗОШ І-ІІІ ст.</t>
  </si>
  <si>
    <t>Рубленська ЗОШ І-ІІІ ст.</t>
  </si>
  <si>
    <t>Федорівський НВК.</t>
  </si>
  <si>
    <t>Хатнянська ЗОШ І-ІІІ ст.</t>
  </si>
  <si>
    <t>Червонохвильський НВК</t>
  </si>
  <si>
    <t>Черненський НВК</t>
  </si>
  <si>
    <t>Шипуватська ЗОШ</t>
  </si>
  <si>
    <t>Малобурлуцька ЗОШ І-ІІ ст.</t>
  </si>
  <si>
    <t>Всього</t>
  </si>
  <si>
    <t>всього учнів</t>
  </si>
  <si>
    <t>5клас</t>
  </si>
  <si>
    <t>п</t>
  </si>
  <si>
    <t>с</t>
  </si>
  <si>
    <t>д</t>
  </si>
  <si>
    <t>в</t>
  </si>
  <si>
    <t>%</t>
  </si>
  <si>
    <t>6 клас</t>
  </si>
  <si>
    <t>Предмет</t>
  </si>
  <si>
    <t>Іноземна мова (німецька)</t>
  </si>
  <si>
    <t>Історія України</t>
  </si>
  <si>
    <t xml:space="preserve">Всесвітня історія </t>
  </si>
  <si>
    <t xml:space="preserve">Правознавство </t>
  </si>
  <si>
    <t>Математика</t>
  </si>
  <si>
    <t>Алгебра</t>
  </si>
  <si>
    <t>Геометрія</t>
  </si>
  <si>
    <t>Природознавство</t>
  </si>
  <si>
    <t>Біологія</t>
  </si>
  <si>
    <t>Географія</t>
  </si>
  <si>
    <t>Фізика</t>
  </si>
  <si>
    <t>Хімія</t>
  </si>
  <si>
    <t>Інформатика</t>
  </si>
  <si>
    <t>Фіз.культура</t>
  </si>
  <si>
    <t>Астрономія</t>
  </si>
  <si>
    <t>Економіка</t>
  </si>
  <si>
    <t xml:space="preserve">Екологія </t>
  </si>
  <si>
    <t>Сер.зн</t>
  </si>
  <si>
    <t>Труд.н/Техн.</t>
  </si>
  <si>
    <t>Харківщин.</t>
  </si>
  <si>
    <t xml:space="preserve">Укр. мова </t>
  </si>
  <si>
    <t>Захист Вітчизни</t>
  </si>
  <si>
    <t>Основи здоров"я</t>
  </si>
  <si>
    <t>Муз.мистецтво</t>
  </si>
  <si>
    <t>Образ. мистецтво</t>
  </si>
  <si>
    <t xml:space="preserve">4 клас </t>
  </si>
  <si>
    <t>Укр. л  /Читан.</t>
  </si>
  <si>
    <t>3 клас</t>
  </si>
  <si>
    <t xml:space="preserve">2 клас </t>
  </si>
  <si>
    <t xml:space="preserve">Гром.освіта/Я у світі </t>
  </si>
  <si>
    <t xml:space="preserve">                                                                      Директор школи                                                                                    О.О. Самойлова </t>
  </si>
  <si>
    <t>Англ. Мова</t>
  </si>
  <si>
    <t>Зарубіжна література</t>
  </si>
  <si>
    <t>етика</t>
  </si>
  <si>
    <t xml:space="preserve">Звіт про РНД учнів 3-11 класів Шипуватської ЗОШ ім.Героя Радянського Союзу І.М.Заболотного за І семестр 2019-20н.р.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</si>
</sst>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vertical="top" wrapText="1"/>
    </xf>
    <xf numFmtId="9" fontId="5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5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303"/>
          <c:w val="0.76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Лист1!#REF!</c:f>
            </c:strRef>
          </c:cat>
          <c:val>
            <c:numRef>
              <c:f>Лист1!#REF!</c:f>
            </c:numRef>
          </c:val>
        </c:ser>
        <c:axId val="63489566"/>
        <c:axId val="9503799"/>
      </c:barChart>
      <c:catAx>
        <c:axId val="6348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3799"/>
        <c:crosses val="autoZero"/>
        <c:auto val="1"/>
        <c:lblOffset val="100"/>
        <c:tickLblSkip val="1"/>
        <c:noMultiLvlLbl val="0"/>
      </c:catAx>
      <c:valAx>
        <c:axId val="9503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5125"/>
          <c:w val="0.26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61</xdr:row>
      <xdr:rowOff>123825</xdr:rowOff>
    </xdr:from>
    <xdr:to>
      <xdr:col>54</xdr:col>
      <xdr:colOff>190500</xdr:colOff>
      <xdr:row>78</xdr:row>
      <xdr:rowOff>114300</xdr:rowOff>
    </xdr:to>
    <xdr:graphicFrame>
      <xdr:nvGraphicFramePr>
        <xdr:cNvPr id="1" name="Диаграмма 2"/>
        <xdr:cNvGraphicFramePr/>
      </xdr:nvGraphicFramePr>
      <xdr:xfrm>
        <a:off x="12239625" y="11887200"/>
        <a:ext cx="3124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0"/>
  <sheetViews>
    <sheetView tabSelected="1" view="pageBreakPreview" zoomScale="96" zoomScaleNormal="55" zoomScaleSheetLayoutView="96" workbookViewId="0" topLeftCell="G10">
      <selection activeCell="BB27" sqref="BB27"/>
    </sheetView>
  </sheetViews>
  <sheetFormatPr defaultColWidth="9.00390625" defaultRowHeight="12.75"/>
  <cols>
    <col min="1" max="1" width="3.25390625" style="0" customWidth="1"/>
    <col min="2" max="2" width="13.375" style="0" customWidth="1"/>
    <col min="3" max="3" width="4.625" style="0" customWidth="1"/>
    <col min="4" max="5" width="3.25390625" style="0" customWidth="1"/>
    <col min="6" max="7" width="2.625" style="0" customWidth="1"/>
    <col min="8" max="8" width="4.375" style="0" customWidth="1"/>
    <col min="9" max="9" width="2.75390625" style="0" customWidth="1"/>
    <col min="10" max="10" width="3.25390625" style="0" customWidth="1"/>
    <col min="11" max="11" width="3.375" style="0" customWidth="1"/>
    <col min="12" max="12" width="2.25390625" style="0" customWidth="1"/>
    <col min="13" max="13" width="4.25390625" style="0" customWidth="1"/>
    <col min="14" max="14" width="2.125" style="0" customWidth="1"/>
    <col min="15" max="15" width="3.75390625" style="0" customWidth="1"/>
    <col min="16" max="16" width="3.00390625" style="0" customWidth="1"/>
    <col min="17" max="17" width="2.375" style="0" customWidth="1"/>
    <col min="18" max="18" width="4.875" style="0" customWidth="1"/>
    <col min="19" max="19" width="2.75390625" style="0" customWidth="1"/>
    <col min="20" max="22" width="3.125" style="0" customWidth="1"/>
    <col min="23" max="23" width="4.75390625" style="0" customWidth="1"/>
    <col min="24" max="24" width="3.125" style="0" customWidth="1"/>
    <col min="25" max="26" width="3.625" style="0" customWidth="1"/>
    <col min="27" max="27" width="2.875" style="0" customWidth="1"/>
    <col min="28" max="28" width="4.75390625" style="0" customWidth="1"/>
    <col min="29" max="29" width="3.25390625" style="0" customWidth="1"/>
    <col min="30" max="30" width="3.75390625" style="0" customWidth="1"/>
    <col min="31" max="31" width="3.875" style="0" customWidth="1"/>
    <col min="32" max="32" width="2.875" style="0" customWidth="1"/>
    <col min="33" max="33" width="4.375" style="0" customWidth="1"/>
    <col min="34" max="34" width="3.25390625" style="0" customWidth="1"/>
    <col min="35" max="36" width="3.75390625" style="0" customWidth="1"/>
    <col min="37" max="37" width="2.75390625" style="0" customWidth="1"/>
    <col min="38" max="38" width="4.375" style="0" customWidth="1"/>
    <col min="39" max="39" width="2.625" style="0" customWidth="1"/>
    <col min="40" max="40" width="3.75390625" style="0" customWidth="1"/>
    <col min="41" max="41" width="3.875" style="0" customWidth="1"/>
    <col min="42" max="42" width="3.25390625" style="0" customWidth="1"/>
    <col min="43" max="43" width="4.75390625" style="0" customWidth="1"/>
    <col min="44" max="44" width="2.125" style="0" customWidth="1"/>
    <col min="45" max="45" width="3.125" style="0" customWidth="1"/>
    <col min="46" max="46" width="3.75390625" style="0" customWidth="1"/>
    <col min="47" max="47" width="3.25390625" style="0" customWidth="1"/>
    <col min="48" max="48" width="5.125" style="0" customWidth="1"/>
    <col min="49" max="49" width="2.625" style="0" customWidth="1"/>
    <col min="50" max="51" width="3.375" style="0" customWidth="1"/>
    <col min="52" max="52" width="2.875" style="0" customWidth="1"/>
    <col min="53" max="53" width="4.375" style="0" customWidth="1"/>
    <col min="54" max="54" width="6.625" style="0" customWidth="1"/>
  </cols>
  <sheetData>
    <row r="2" spans="2:53" ht="26.25" customHeight="1">
      <c r="B2" s="26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4" ht="15" customHeight="1">
      <c r="A3" s="34" t="s">
        <v>0</v>
      </c>
      <c r="B3" s="35" t="s">
        <v>36</v>
      </c>
      <c r="C3" s="32" t="s">
        <v>28</v>
      </c>
      <c r="D3" s="36" t="s">
        <v>65</v>
      </c>
      <c r="E3" s="37"/>
      <c r="F3" s="37"/>
      <c r="G3" s="37"/>
      <c r="H3" s="38"/>
      <c r="I3" s="36" t="s">
        <v>64</v>
      </c>
      <c r="J3" s="37"/>
      <c r="K3" s="37"/>
      <c r="L3" s="37"/>
      <c r="M3" s="38"/>
      <c r="N3" s="36" t="s">
        <v>62</v>
      </c>
      <c r="O3" s="37"/>
      <c r="P3" s="37"/>
      <c r="Q3" s="37"/>
      <c r="R3" s="38"/>
      <c r="S3" s="32" t="s">
        <v>29</v>
      </c>
      <c r="T3" s="32"/>
      <c r="U3" s="32"/>
      <c r="V3" s="32"/>
      <c r="W3" s="33"/>
      <c r="X3" s="32" t="s">
        <v>35</v>
      </c>
      <c r="Y3" s="32"/>
      <c r="Z3" s="32"/>
      <c r="AA3" s="32"/>
      <c r="AB3" s="33"/>
      <c r="AC3" s="32" t="s">
        <v>2</v>
      </c>
      <c r="AD3" s="32"/>
      <c r="AE3" s="32"/>
      <c r="AF3" s="32"/>
      <c r="AG3" s="33"/>
      <c r="AH3" s="32" t="s">
        <v>3</v>
      </c>
      <c r="AI3" s="32"/>
      <c r="AJ3" s="32"/>
      <c r="AK3" s="32"/>
      <c r="AL3" s="33"/>
      <c r="AM3" s="32" t="s">
        <v>4</v>
      </c>
      <c r="AN3" s="32"/>
      <c r="AO3" s="32"/>
      <c r="AP3" s="32"/>
      <c r="AQ3" s="33"/>
      <c r="AR3" s="27" t="s">
        <v>5</v>
      </c>
      <c r="AS3" s="27"/>
      <c r="AT3" s="27"/>
      <c r="AU3" s="27"/>
      <c r="AV3" s="28"/>
      <c r="AW3" s="27" t="s">
        <v>6</v>
      </c>
      <c r="AX3" s="27"/>
      <c r="AY3" s="27"/>
      <c r="AZ3" s="27"/>
      <c r="BA3" s="28"/>
      <c r="BB3" s="39" t="s">
        <v>54</v>
      </c>
    </row>
    <row r="4" spans="1:54" ht="12.75" customHeight="1">
      <c r="A4" s="34"/>
      <c r="B4" s="35"/>
      <c r="C4" s="32"/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30</v>
      </c>
      <c r="O4" s="5" t="s">
        <v>31</v>
      </c>
      <c r="P4" s="5" t="s">
        <v>32</v>
      </c>
      <c r="Q4" s="5" t="s">
        <v>33</v>
      </c>
      <c r="R4" s="5" t="s">
        <v>34</v>
      </c>
      <c r="S4" s="5" t="s">
        <v>30</v>
      </c>
      <c r="T4" s="5" t="s">
        <v>31</v>
      </c>
      <c r="U4" s="5" t="s">
        <v>32</v>
      </c>
      <c r="V4" s="5" t="s">
        <v>33</v>
      </c>
      <c r="W4" s="5" t="s">
        <v>34</v>
      </c>
      <c r="X4" s="5" t="s">
        <v>30</v>
      </c>
      <c r="Y4" s="5" t="s">
        <v>31</v>
      </c>
      <c r="Z4" s="5" t="s">
        <v>32</v>
      </c>
      <c r="AA4" s="5" t="s">
        <v>33</v>
      </c>
      <c r="AB4" s="5" t="s">
        <v>34</v>
      </c>
      <c r="AC4" s="5" t="s">
        <v>30</v>
      </c>
      <c r="AD4" s="5" t="s">
        <v>31</v>
      </c>
      <c r="AE4" s="5" t="s">
        <v>32</v>
      </c>
      <c r="AF4" s="5" t="s">
        <v>33</v>
      </c>
      <c r="AG4" s="5" t="s">
        <v>34</v>
      </c>
      <c r="AH4" s="5" t="s">
        <v>30</v>
      </c>
      <c r="AI4" s="5" t="s">
        <v>31</v>
      </c>
      <c r="AJ4" s="5" t="s">
        <v>32</v>
      </c>
      <c r="AK4" s="5" t="s">
        <v>33</v>
      </c>
      <c r="AL4" s="5" t="s">
        <v>34</v>
      </c>
      <c r="AM4" s="5" t="s">
        <v>30</v>
      </c>
      <c r="AN4" s="5" t="s">
        <v>31</v>
      </c>
      <c r="AO4" s="5" t="s">
        <v>32</v>
      </c>
      <c r="AP4" s="5" t="s">
        <v>33</v>
      </c>
      <c r="AQ4" s="5" t="s">
        <v>34</v>
      </c>
      <c r="AR4" s="5" t="s">
        <v>30</v>
      </c>
      <c r="AS4" s="5" t="s">
        <v>31</v>
      </c>
      <c r="AT4" s="5" t="s">
        <v>32</v>
      </c>
      <c r="AU4" s="5" t="s">
        <v>33</v>
      </c>
      <c r="AV4" s="5" t="s">
        <v>34</v>
      </c>
      <c r="AW4" s="5" t="s">
        <v>30</v>
      </c>
      <c r="AX4" s="5" t="s">
        <v>31</v>
      </c>
      <c r="AY4" s="5" t="s">
        <v>32</v>
      </c>
      <c r="AZ4" s="5" t="s">
        <v>33</v>
      </c>
      <c r="BA4" s="5" t="s">
        <v>34</v>
      </c>
      <c r="BB4" s="40"/>
    </row>
    <row r="5" spans="1:54" ht="18" customHeight="1">
      <c r="A5" s="30">
        <v>1</v>
      </c>
      <c r="B5" s="31" t="s">
        <v>57</v>
      </c>
      <c r="C5" s="5">
        <v>132</v>
      </c>
      <c r="D5" s="5"/>
      <c r="E5" s="5"/>
      <c r="F5" s="5"/>
      <c r="G5" s="5"/>
      <c r="H5" s="8"/>
      <c r="I5" s="5">
        <v>0</v>
      </c>
      <c r="J5" s="5">
        <v>4</v>
      </c>
      <c r="K5" s="5">
        <v>5</v>
      </c>
      <c r="L5" s="5">
        <v>2</v>
      </c>
      <c r="M5" s="8">
        <f>(K5+L5)/(I5+J5+K5+L5)</f>
        <v>0.6363636363636364</v>
      </c>
      <c r="N5" s="5">
        <v>0</v>
      </c>
      <c r="O5" s="5">
        <v>4</v>
      </c>
      <c r="P5" s="5">
        <v>7</v>
      </c>
      <c r="Q5" s="5">
        <v>3</v>
      </c>
      <c r="R5" s="8">
        <v>0.71</v>
      </c>
      <c r="S5" s="29">
        <v>0</v>
      </c>
      <c r="T5" s="29">
        <v>6</v>
      </c>
      <c r="U5" s="29">
        <v>1</v>
      </c>
      <c r="V5" s="29">
        <v>0</v>
      </c>
      <c r="W5" s="8">
        <v>0.14</v>
      </c>
      <c r="X5" s="29">
        <v>0</v>
      </c>
      <c r="Y5" s="29">
        <v>10</v>
      </c>
      <c r="Z5" s="29">
        <v>3</v>
      </c>
      <c r="AA5" s="29">
        <v>2</v>
      </c>
      <c r="AB5" s="8">
        <v>0.36</v>
      </c>
      <c r="AC5" s="29">
        <v>0</v>
      </c>
      <c r="AD5" s="29">
        <v>9</v>
      </c>
      <c r="AE5" s="29">
        <v>4</v>
      </c>
      <c r="AF5" s="29">
        <v>2</v>
      </c>
      <c r="AG5" s="8">
        <f>(AE5+AF5)/(AC5+AD5+AE5+AF5)</f>
        <v>0.4</v>
      </c>
      <c r="AH5" s="29">
        <v>0</v>
      </c>
      <c r="AI5" s="29">
        <v>2</v>
      </c>
      <c r="AJ5" s="29">
        <v>1</v>
      </c>
      <c r="AK5" s="29">
        <v>1</v>
      </c>
      <c r="AL5" s="8">
        <f>(AJ5+AK5)/(AH5+AI5+AJ5+AK5)</f>
        <v>0.5</v>
      </c>
      <c r="AM5" s="29">
        <v>0</v>
      </c>
      <c r="AN5" s="29">
        <v>4</v>
      </c>
      <c r="AO5" s="29">
        <v>4</v>
      </c>
      <c r="AP5" s="29">
        <v>0</v>
      </c>
      <c r="AQ5" s="8">
        <f>(AO5+AP5)/(AM5+AN5+AO5+AP5)</f>
        <v>0.5</v>
      </c>
      <c r="AR5" s="9">
        <v>0</v>
      </c>
      <c r="AS5" s="9">
        <v>5</v>
      </c>
      <c r="AT5" s="9">
        <v>5</v>
      </c>
      <c r="AU5" s="9">
        <v>0</v>
      </c>
      <c r="AV5" s="8">
        <f>(AT5+AU5)/(AR5+AS5+AT5+AU5)</f>
        <v>0.5</v>
      </c>
      <c r="AW5" s="9">
        <v>0</v>
      </c>
      <c r="AX5" s="9">
        <v>1</v>
      </c>
      <c r="AY5" s="9">
        <v>3</v>
      </c>
      <c r="AZ5" s="9">
        <v>1</v>
      </c>
      <c r="BA5" s="8">
        <f>(AY5+AZ5)/(AW5+AX5+AY5+AZ5)</f>
        <v>0.8</v>
      </c>
      <c r="BB5" s="10">
        <f>AVERAGE(M5,R5,W5,AB5,AG5,AL5,AQ5,AV5,BA5)</f>
        <v>0.5051515151515151</v>
      </c>
    </row>
    <row r="6" spans="1:54" ht="12.75" hidden="1">
      <c r="A6" s="30"/>
      <c r="B6" s="31"/>
      <c r="C6" s="5">
        <f>SUM(S6:V7,X6:AA7,AC6:AF7,AH6:AK7,AM6:AP7,AR6:AU6,AW6:AZ6)</f>
        <v>49</v>
      </c>
      <c r="D6" s="5"/>
      <c r="E6" s="5"/>
      <c r="F6" s="5"/>
      <c r="G6" s="5"/>
      <c r="H6" s="8"/>
      <c r="I6" s="5"/>
      <c r="J6" s="5"/>
      <c r="K6" s="5"/>
      <c r="L6" s="5"/>
      <c r="M6" s="8" t="e">
        <f aca="true" t="shared" si="0" ref="M6:M34">(K6+L6)/(I6+J6+K6+L6)</f>
        <v>#DIV/0!</v>
      </c>
      <c r="N6" s="5"/>
      <c r="O6" s="5"/>
      <c r="P6" s="5"/>
      <c r="Q6" s="5"/>
      <c r="R6" s="8" t="e">
        <f aca="true" t="shared" si="1" ref="R6:R34">(P6+Q6)/(N6+O6+P6+Q6)</f>
        <v>#DIV/0!</v>
      </c>
      <c r="S6" s="29"/>
      <c r="T6" s="29"/>
      <c r="U6" s="29"/>
      <c r="V6" s="29"/>
      <c r="W6" s="8" t="e">
        <f aca="true" t="shared" si="2" ref="W6:W34">(U6+V6)/(S6+T6+U6+V6)</f>
        <v>#DIV/0!</v>
      </c>
      <c r="X6" s="29"/>
      <c r="Y6" s="29"/>
      <c r="Z6" s="29"/>
      <c r="AA6" s="29"/>
      <c r="AB6" s="8" t="e">
        <f aca="true" t="shared" si="3" ref="AB6:AB34">(Z6+AA6)/(X6+Y6+Z6+AA6)</f>
        <v>#DIV/0!</v>
      </c>
      <c r="AC6" s="29"/>
      <c r="AD6" s="29"/>
      <c r="AE6" s="29"/>
      <c r="AF6" s="29"/>
      <c r="AG6" s="8" t="e">
        <f aca="true" t="shared" si="4" ref="AG6:AG35">(AE6+AF6)/(AC6+AD6+AE6+AF6)</f>
        <v>#DIV/0!</v>
      </c>
      <c r="AH6" s="29"/>
      <c r="AI6" s="29"/>
      <c r="AJ6" s="29"/>
      <c r="AK6" s="29"/>
      <c r="AL6" s="8" t="e">
        <f aca="true" t="shared" si="5" ref="AL6:AL35">(AJ6+AK6)/(AH6+AI6+AJ6+AK6)</f>
        <v>#DIV/0!</v>
      </c>
      <c r="AM6" s="29"/>
      <c r="AN6" s="29"/>
      <c r="AO6" s="29"/>
      <c r="AP6" s="29"/>
      <c r="AQ6" s="8" t="e">
        <f aca="true" t="shared" si="6" ref="AQ6:AQ35">(AO6+AP6)/(AM6+AN6+AO6+AP6)</f>
        <v>#DIV/0!</v>
      </c>
      <c r="AR6" s="9"/>
      <c r="AS6" s="9"/>
      <c r="AT6" s="9"/>
      <c r="AU6" s="9"/>
      <c r="AV6" s="8" t="e">
        <f aca="true" t="shared" si="7" ref="AV6:AV35">(AT6+AU6)/(AR6+AS6+AT6+AU6)</f>
        <v>#DIV/0!</v>
      </c>
      <c r="AW6" s="9"/>
      <c r="AX6" s="9"/>
      <c r="AY6" s="9"/>
      <c r="AZ6" s="9"/>
      <c r="BA6" s="8" t="e">
        <f aca="true" t="shared" si="8" ref="BA6:BA32">(AY6+AZ6)/(AW6+AX6+AY6+AZ6)</f>
        <v>#DIV/0!</v>
      </c>
      <c r="BB6" s="10" t="e">
        <f>AVERAGE(H6,M6,R6,W6,AB6,AG6,AL6,AQ6,AV6,BA6)</f>
        <v>#DIV/0!</v>
      </c>
    </row>
    <row r="7" spans="1:54" ht="21" customHeight="1">
      <c r="A7" s="15">
        <v>2</v>
      </c>
      <c r="B7" s="16" t="s">
        <v>63</v>
      </c>
      <c r="C7" s="5">
        <v>132</v>
      </c>
      <c r="D7" s="5"/>
      <c r="E7" s="5"/>
      <c r="F7" s="5"/>
      <c r="G7" s="5"/>
      <c r="H7" s="8"/>
      <c r="I7" s="5">
        <v>0</v>
      </c>
      <c r="J7" s="5">
        <v>0</v>
      </c>
      <c r="K7" s="5">
        <v>8</v>
      </c>
      <c r="L7" s="5">
        <v>3</v>
      </c>
      <c r="M7" s="8">
        <f t="shared" si="0"/>
        <v>1</v>
      </c>
      <c r="N7" s="5">
        <v>0</v>
      </c>
      <c r="O7" s="5">
        <v>2</v>
      </c>
      <c r="P7" s="5">
        <v>5</v>
      </c>
      <c r="Q7" s="5">
        <v>7</v>
      </c>
      <c r="R7" s="8">
        <f t="shared" si="1"/>
        <v>0.8571428571428571</v>
      </c>
      <c r="S7" s="7">
        <v>0</v>
      </c>
      <c r="T7" s="7">
        <v>4</v>
      </c>
      <c r="U7" s="7">
        <v>3</v>
      </c>
      <c r="V7" s="7">
        <v>0</v>
      </c>
      <c r="W7" s="8">
        <f t="shared" si="2"/>
        <v>0.42857142857142855</v>
      </c>
      <c r="X7" s="7">
        <v>0</v>
      </c>
      <c r="Y7" s="7">
        <v>6</v>
      </c>
      <c r="Z7" s="7">
        <v>7</v>
      </c>
      <c r="AA7" s="7">
        <v>2</v>
      </c>
      <c r="AB7" s="8">
        <v>0.64</v>
      </c>
      <c r="AC7" s="7">
        <v>0</v>
      </c>
      <c r="AD7" s="7">
        <v>9</v>
      </c>
      <c r="AE7" s="7">
        <v>3</v>
      </c>
      <c r="AF7" s="7">
        <v>3</v>
      </c>
      <c r="AG7" s="8">
        <f t="shared" si="4"/>
        <v>0.4</v>
      </c>
      <c r="AH7" s="7">
        <v>0</v>
      </c>
      <c r="AI7" s="7">
        <v>1</v>
      </c>
      <c r="AJ7" s="7">
        <v>2</v>
      </c>
      <c r="AK7" s="7">
        <v>1</v>
      </c>
      <c r="AL7" s="8">
        <f t="shared" si="5"/>
        <v>0.75</v>
      </c>
      <c r="AM7" s="7">
        <v>0</v>
      </c>
      <c r="AN7" s="7">
        <v>3</v>
      </c>
      <c r="AO7" s="7">
        <v>4</v>
      </c>
      <c r="AP7" s="7">
        <v>1</v>
      </c>
      <c r="AQ7" s="8">
        <f t="shared" si="6"/>
        <v>0.625</v>
      </c>
      <c r="AR7" s="9">
        <v>1</v>
      </c>
      <c r="AS7" s="9">
        <v>2</v>
      </c>
      <c r="AT7" s="9">
        <v>6</v>
      </c>
      <c r="AU7" s="9">
        <v>1</v>
      </c>
      <c r="AV7" s="8">
        <f t="shared" si="7"/>
        <v>0.7</v>
      </c>
      <c r="AW7" s="9">
        <v>0</v>
      </c>
      <c r="AX7" s="9">
        <v>2</v>
      </c>
      <c r="AY7" s="9">
        <v>2</v>
      </c>
      <c r="AZ7" s="9">
        <v>1</v>
      </c>
      <c r="BA7" s="8">
        <f t="shared" si="8"/>
        <v>0.6</v>
      </c>
      <c r="BB7" s="10">
        <f>AVERAGE(M7,R7,W7,AB7,AG7,AL7,AQ7,AV7,BA7)</f>
        <v>0.6667460317460318</v>
      </c>
    </row>
    <row r="8" spans="1:54" ht="25.5" customHeight="1">
      <c r="A8" s="15">
        <v>4</v>
      </c>
      <c r="B8" s="16" t="s">
        <v>69</v>
      </c>
      <c r="C8" s="5">
        <v>93</v>
      </c>
      <c r="D8" s="5"/>
      <c r="E8" s="5"/>
      <c r="F8" s="5"/>
      <c r="G8" s="5"/>
      <c r="H8" s="8" t="e">
        <f>(F8+G8)/(D8+E8+F8+G8)</f>
        <v>#DIV/0!</v>
      </c>
      <c r="I8" s="5"/>
      <c r="J8" s="5"/>
      <c r="K8" s="5"/>
      <c r="L8" s="5"/>
      <c r="M8" s="8" t="e">
        <f t="shared" si="0"/>
        <v>#DIV/0!</v>
      </c>
      <c r="N8" s="5"/>
      <c r="O8" s="5"/>
      <c r="P8" s="5"/>
      <c r="Q8" s="5"/>
      <c r="R8" s="8" t="e">
        <f t="shared" si="1"/>
        <v>#DIV/0!</v>
      </c>
      <c r="S8" s="7">
        <v>0</v>
      </c>
      <c r="T8" s="7">
        <v>4</v>
      </c>
      <c r="U8" s="7">
        <v>2</v>
      </c>
      <c r="V8" s="7">
        <v>1</v>
      </c>
      <c r="W8" s="8">
        <f t="shared" si="2"/>
        <v>0.42857142857142855</v>
      </c>
      <c r="X8" s="7">
        <v>0</v>
      </c>
      <c r="Y8" s="7">
        <v>8</v>
      </c>
      <c r="Z8" s="7">
        <v>5</v>
      </c>
      <c r="AA8" s="7">
        <v>2</v>
      </c>
      <c r="AB8" s="8">
        <f t="shared" si="3"/>
        <v>0.4666666666666667</v>
      </c>
      <c r="AC8" s="7">
        <v>0</v>
      </c>
      <c r="AD8" s="7">
        <v>9</v>
      </c>
      <c r="AE8" s="7">
        <v>4</v>
      </c>
      <c r="AF8" s="7">
        <v>2</v>
      </c>
      <c r="AG8" s="8">
        <f t="shared" si="4"/>
        <v>0.4</v>
      </c>
      <c r="AH8" s="7">
        <v>0</v>
      </c>
      <c r="AI8" s="7">
        <v>1</v>
      </c>
      <c r="AJ8" s="7">
        <v>2</v>
      </c>
      <c r="AK8" s="7">
        <v>1</v>
      </c>
      <c r="AL8" s="8">
        <f t="shared" si="5"/>
        <v>0.75</v>
      </c>
      <c r="AM8" s="7">
        <v>0</v>
      </c>
      <c r="AN8" s="7">
        <v>6</v>
      </c>
      <c r="AO8" s="7">
        <v>1</v>
      </c>
      <c r="AP8" s="7">
        <v>1</v>
      </c>
      <c r="AQ8" s="8">
        <f t="shared" si="6"/>
        <v>0.25</v>
      </c>
      <c r="AR8" s="9">
        <v>0</v>
      </c>
      <c r="AS8" s="9">
        <v>3</v>
      </c>
      <c r="AT8" s="9">
        <v>4</v>
      </c>
      <c r="AU8" s="9">
        <v>3</v>
      </c>
      <c r="AV8" s="8">
        <f t="shared" si="7"/>
        <v>0.7</v>
      </c>
      <c r="AW8" s="9">
        <v>0</v>
      </c>
      <c r="AX8" s="9">
        <v>2</v>
      </c>
      <c r="AY8" s="9">
        <v>2</v>
      </c>
      <c r="AZ8" s="9">
        <v>1</v>
      </c>
      <c r="BA8" s="8">
        <f t="shared" si="8"/>
        <v>0.6</v>
      </c>
      <c r="BB8" s="10">
        <f>AVERAGE(W8,AB8,AG8,AL8,AQ8,AV8,BA8)</f>
        <v>0.5136054421768708</v>
      </c>
    </row>
    <row r="9" spans="1:54" ht="26.25" customHeight="1">
      <c r="A9" s="15">
        <v>5</v>
      </c>
      <c r="B9" s="16" t="s">
        <v>37</v>
      </c>
      <c r="C9" s="5">
        <v>132</v>
      </c>
      <c r="D9" s="5"/>
      <c r="E9" s="5"/>
      <c r="F9" s="5"/>
      <c r="G9" s="5"/>
      <c r="H9" s="8"/>
      <c r="I9" s="5">
        <v>0</v>
      </c>
      <c r="J9" s="5">
        <v>0</v>
      </c>
      <c r="K9" s="5">
        <v>0</v>
      </c>
      <c r="L9" s="5">
        <v>0</v>
      </c>
      <c r="M9" s="8" t="e">
        <f t="shared" si="0"/>
        <v>#DIV/0!</v>
      </c>
      <c r="N9" s="5">
        <v>0</v>
      </c>
      <c r="O9" s="5">
        <v>0</v>
      </c>
      <c r="P9" s="5">
        <v>0</v>
      </c>
      <c r="Q9" s="5">
        <v>0</v>
      </c>
      <c r="R9" s="8" t="e">
        <f t="shared" si="1"/>
        <v>#DIV/0!</v>
      </c>
      <c r="S9" s="7">
        <v>0</v>
      </c>
      <c r="T9" s="7">
        <v>0</v>
      </c>
      <c r="U9" s="7">
        <v>0</v>
      </c>
      <c r="V9" s="7">
        <v>0</v>
      </c>
      <c r="W9" s="8">
        <v>0</v>
      </c>
      <c r="X9" s="7">
        <v>0</v>
      </c>
      <c r="Y9" s="7">
        <v>0</v>
      </c>
      <c r="Z9" s="7">
        <v>0</v>
      </c>
      <c r="AA9" s="7">
        <v>0</v>
      </c>
      <c r="AB9" s="8">
        <v>0</v>
      </c>
      <c r="AC9" s="7">
        <v>0</v>
      </c>
      <c r="AD9" s="7">
        <v>0</v>
      </c>
      <c r="AE9" s="7">
        <v>0</v>
      </c>
      <c r="AF9" s="7">
        <v>0</v>
      </c>
      <c r="AG9" s="8">
        <v>0</v>
      </c>
      <c r="AH9" s="7">
        <v>0</v>
      </c>
      <c r="AI9" s="7">
        <v>0</v>
      </c>
      <c r="AJ9" s="7">
        <v>0</v>
      </c>
      <c r="AK9" s="7">
        <v>0</v>
      </c>
      <c r="AL9" s="8" t="e">
        <f t="shared" si="5"/>
        <v>#DIV/0!</v>
      </c>
      <c r="AM9" s="7">
        <v>0</v>
      </c>
      <c r="AN9" s="7">
        <v>0</v>
      </c>
      <c r="AO9" s="7">
        <v>0</v>
      </c>
      <c r="AP9" s="7">
        <v>0</v>
      </c>
      <c r="AQ9" s="8" t="e">
        <f t="shared" si="6"/>
        <v>#DIV/0!</v>
      </c>
      <c r="AR9" s="9">
        <v>0</v>
      </c>
      <c r="AS9" s="9">
        <v>4</v>
      </c>
      <c r="AT9" s="9">
        <v>4</v>
      </c>
      <c r="AU9" s="9">
        <v>2</v>
      </c>
      <c r="AV9" s="8">
        <f t="shared" si="7"/>
        <v>0.6</v>
      </c>
      <c r="AW9" s="9">
        <v>0</v>
      </c>
      <c r="AX9" s="9">
        <v>2</v>
      </c>
      <c r="AY9" s="9">
        <v>2</v>
      </c>
      <c r="AZ9" s="9">
        <v>1</v>
      </c>
      <c r="BA9" s="8">
        <f t="shared" si="8"/>
        <v>0.6</v>
      </c>
      <c r="BB9" s="10">
        <v>0.6</v>
      </c>
    </row>
    <row r="10" spans="1:54" ht="24" customHeight="1">
      <c r="A10" s="15">
        <v>6</v>
      </c>
      <c r="B10" s="16" t="s">
        <v>38</v>
      </c>
      <c r="C10" s="5">
        <v>102</v>
      </c>
      <c r="D10" s="5"/>
      <c r="E10" s="5"/>
      <c r="F10" s="5"/>
      <c r="G10" s="5"/>
      <c r="H10" s="8"/>
      <c r="I10" s="5"/>
      <c r="J10" s="5"/>
      <c r="K10" s="5"/>
      <c r="L10" s="5"/>
      <c r="M10" s="8" t="e">
        <f t="shared" si="0"/>
        <v>#DIV/0!</v>
      </c>
      <c r="N10" s="5"/>
      <c r="O10" s="5"/>
      <c r="P10" s="5"/>
      <c r="Q10" s="5"/>
      <c r="R10" s="8" t="e">
        <f t="shared" si="1"/>
        <v>#DIV/0!</v>
      </c>
      <c r="S10" s="7">
        <v>0</v>
      </c>
      <c r="T10" s="7">
        <v>3</v>
      </c>
      <c r="U10" s="7">
        <v>3</v>
      </c>
      <c r="V10" s="7">
        <v>1</v>
      </c>
      <c r="W10" s="8">
        <v>0.57</v>
      </c>
      <c r="X10" s="7">
        <v>0</v>
      </c>
      <c r="Y10" s="7">
        <v>7</v>
      </c>
      <c r="Z10" s="7">
        <v>4</v>
      </c>
      <c r="AA10" s="7">
        <v>4</v>
      </c>
      <c r="AB10" s="8">
        <v>0.57</v>
      </c>
      <c r="AC10" s="7">
        <v>0</v>
      </c>
      <c r="AD10" s="7">
        <v>10</v>
      </c>
      <c r="AE10" s="7">
        <v>3</v>
      </c>
      <c r="AF10" s="7">
        <v>2</v>
      </c>
      <c r="AG10" s="8">
        <v>0.33</v>
      </c>
      <c r="AH10" s="7">
        <v>0</v>
      </c>
      <c r="AI10" s="7">
        <v>1</v>
      </c>
      <c r="AJ10" s="7">
        <v>2</v>
      </c>
      <c r="AK10" s="7">
        <v>1</v>
      </c>
      <c r="AL10" s="8">
        <f t="shared" si="5"/>
        <v>0.75</v>
      </c>
      <c r="AM10" s="7">
        <v>0</v>
      </c>
      <c r="AN10" s="7">
        <v>6</v>
      </c>
      <c r="AO10" s="7">
        <v>2</v>
      </c>
      <c r="AP10" s="7">
        <v>0</v>
      </c>
      <c r="AQ10" s="8">
        <f t="shared" si="6"/>
        <v>0.25</v>
      </c>
      <c r="AR10" s="9">
        <v>1</v>
      </c>
      <c r="AS10" s="9">
        <v>3</v>
      </c>
      <c r="AT10" s="9">
        <v>6</v>
      </c>
      <c r="AU10" s="9">
        <v>0</v>
      </c>
      <c r="AV10" s="8">
        <f t="shared" si="7"/>
        <v>0.6</v>
      </c>
      <c r="AW10" s="9">
        <v>0</v>
      </c>
      <c r="AX10" s="9">
        <v>4</v>
      </c>
      <c r="AY10" s="9">
        <v>1</v>
      </c>
      <c r="AZ10" s="9">
        <v>0</v>
      </c>
      <c r="BA10" s="8">
        <f t="shared" si="8"/>
        <v>0.2</v>
      </c>
      <c r="BB10" s="10">
        <f>AVERAGE(W10,AB10,AG10,AL10,AQ10,AV10,BA10)</f>
        <v>0.46714285714285714</v>
      </c>
    </row>
    <row r="11" spans="1:54" ht="24" customHeight="1">
      <c r="A11" s="15">
        <v>7</v>
      </c>
      <c r="B11" s="16" t="s">
        <v>39</v>
      </c>
      <c r="C11" s="5">
        <v>93</v>
      </c>
      <c r="D11" s="5"/>
      <c r="E11" s="5"/>
      <c r="F11" s="5"/>
      <c r="G11" s="5"/>
      <c r="H11" s="8"/>
      <c r="I11" s="5"/>
      <c r="J11" s="5"/>
      <c r="K11" s="5"/>
      <c r="L11" s="5"/>
      <c r="M11" s="8" t="e">
        <f t="shared" si="0"/>
        <v>#DIV/0!</v>
      </c>
      <c r="N11" s="5"/>
      <c r="O11" s="5"/>
      <c r="P11" s="5"/>
      <c r="Q11" s="5"/>
      <c r="R11" s="8" t="e">
        <f t="shared" si="1"/>
        <v>#DIV/0!</v>
      </c>
      <c r="S11" s="7"/>
      <c r="T11" s="7"/>
      <c r="U11" s="7"/>
      <c r="V11" s="7"/>
      <c r="W11" s="8" t="e">
        <f t="shared" si="2"/>
        <v>#DIV/0!</v>
      </c>
      <c r="X11" s="7">
        <v>0</v>
      </c>
      <c r="Y11" s="7">
        <v>0</v>
      </c>
      <c r="Z11" s="7">
        <v>0</v>
      </c>
      <c r="AA11" s="7">
        <v>0</v>
      </c>
      <c r="AB11" s="8">
        <v>0</v>
      </c>
      <c r="AC11" s="7">
        <v>0</v>
      </c>
      <c r="AD11" s="7">
        <v>9</v>
      </c>
      <c r="AE11" s="7">
        <v>3</v>
      </c>
      <c r="AF11" s="7">
        <v>3</v>
      </c>
      <c r="AG11" s="8">
        <v>0.4</v>
      </c>
      <c r="AH11" s="7">
        <v>0</v>
      </c>
      <c r="AI11" s="7">
        <v>1</v>
      </c>
      <c r="AJ11" s="7">
        <v>2</v>
      </c>
      <c r="AK11" s="7">
        <v>1</v>
      </c>
      <c r="AL11" s="8">
        <v>0.75</v>
      </c>
      <c r="AM11" s="7">
        <v>0</v>
      </c>
      <c r="AN11" s="7">
        <v>6</v>
      </c>
      <c r="AO11" s="7">
        <v>2</v>
      </c>
      <c r="AP11" s="7">
        <v>0</v>
      </c>
      <c r="AQ11" s="8">
        <f t="shared" si="6"/>
        <v>0.25</v>
      </c>
      <c r="AR11" s="9">
        <v>0</v>
      </c>
      <c r="AS11" s="9">
        <v>4</v>
      </c>
      <c r="AT11" s="9">
        <v>6</v>
      </c>
      <c r="AU11" s="9">
        <v>0</v>
      </c>
      <c r="AV11" s="8">
        <f t="shared" si="7"/>
        <v>0.6</v>
      </c>
      <c r="AW11" s="9">
        <v>0</v>
      </c>
      <c r="AX11" s="9">
        <v>4</v>
      </c>
      <c r="AY11" s="9">
        <v>0</v>
      </c>
      <c r="AZ11" s="9">
        <v>1</v>
      </c>
      <c r="BA11" s="8">
        <f t="shared" si="8"/>
        <v>0.2</v>
      </c>
      <c r="BB11" s="10">
        <f>AVERAGE(AG11,AL11,AQ11,AV11,BA11)</f>
        <v>0.44000000000000006</v>
      </c>
    </row>
    <row r="12" spans="1:54" ht="16.5" customHeight="1">
      <c r="A12" s="15">
        <v>8</v>
      </c>
      <c r="B12" s="16" t="s">
        <v>40</v>
      </c>
      <c r="C12" s="5">
        <f>SUM(S12:V12,X12:AA12,AC12:AF12,AH12:AK12,AM12:AP12,AR12:AU12,AW12:AZ12)</f>
        <v>8</v>
      </c>
      <c r="D12" s="5"/>
      <c r="E12" s="5"/>
      <c r="F12" s="5"/>
      <c r="G12" s="5"/>
      <c r="H12" s="8"/>
      <c r="I12" s="5"/>
      <c r="J12" s="5"/>
      <c r="K12" s="5"/>
      <c r="L12" s="5"/>
      <c r="M12" s="8" t="e">
        <f t="shared" si="0"/>
        <v>#DIV/0!</v>
      </c>
      <c r="N12" s="5"/>
      <c r="O12" s="5"/>
      <c r="P12" s="5"/>
      <c r="Q12" s="5"/>
      <c r="R12" s="8" t="e">
        <f t="shared" si="1"/>
        <v>#DIV/0!</v>
      </c>
      <c r="S12" s="7"/>
      <c r="T12" s="7"/>
      <c r="U12" s="7"/>
      <c r="V12" s="7"/>
      <c r="W12" s="8" t="e">
        <f t="shared" si="2"/>
        <v>#DIV/0!</v>
      </c>
      <c r="X12" s="7"/>
      <c r="Y12" s="7"/>
      <c r="Z12" s="7"/>
      <c r="AA12" s="7"/>
      <c r="AB12" s="8" t="e">
        <f t="shared" si="3"/>
        <v>#DIV/0!</v>
      </c>
      <c r="AC12" s="7"/>
      <c r="AD12" s="7"/>
      <c r="AE12" s="7"/>
      <c r="AF12" s="7"/>
      <c r="AG12" s="8" t="e">
        <f t="shared" si="4"/>
        <v>#DIV/0!</v>
      </c>
      <c r="AH12" s="7"/>
      <c r="AI12" s="7"/>
      <c r="AJ12" s="7"/>
      <c r="AK12" s="7"/>
      <c r="AL12" s="8" t="e">
        <f t="shared" si="5"/>
        <v>#DIV/0!</v>
      </c>
      <c r="AM12" s="7">
        <v>0</v>
      </c>
      <c r="AN12" s="7">
        <v>5</v>
      </c>
      <c r="AO12" s="7">
        <v>3</v>
      </c>
      <c r="AP12" s="7">
        <v>0</v>
      </c>
      <c r="AQ12" s="8">
        <f t="shared" si="6"/>
        <v>0.375</v>
      </c>
      <c r="AR12" s="9">
        <v>0</v>
      </c>
      <c r="AS12" s="9">
        <v>0</v>
      </c>
      <c r="AT12" s="9">
        <v>0</v>
      </c>
      <c r="AU12" s="9">
        <v>0</v>
      </c>
      <c r="AV12" s="8" t="e">
        <f t="shared" si="7"/>
        <v>#DIV/0!</v>
      </c>
      <c r="AW12" s="9"/>
      <c r="AX12" s="9"/>
      <c r="AY12" s="9"/>
      <c r="AZ12" s="9"/>
      <c r="BA12" s="8" t="e">
        <f t="shared" si="8"/>
        <v>#DIV/0!</v>
      </c>
      <c r="BB12" s="10">
        <v>0.38</v>
      </c>
    </row>
    <row r="13" spans="1:54" ht="16.5" customHeight="1">
      <c r="A13" s="15">
        <v>9</v>
      </c>
      <c r="B13" s="16" t="s">
        <v>41</v>
      </c>
      <c r="C13" s="5">
        <v>58</v>
      </c>
      <c r="D13" s="5"/>
      <c r="E13" s="5"/>
      <c r="F13" s="5"/>
      <c r="G13" s="5"/>
      <c r="H13" s="8"/>
      <c r="I13" s="5">
        <v>0</v>
      </c>
      <c r="J13" s="5">
        <v>4</v>
      </c>
      <c r="K13" s="5">
        <v>5</v>
      </c>
      <c r="L13" s="5">
        <v>2</v>
      </c>
      <c r="M13" s="8">
        <f t="shared" si="0"/>
        <v>0.6363636363636364</v>
      </c>
      <c r="N13" s="5">
        <v>0</v>
      </c>
      <c r="O13" s="5">
        <v>5</v>
      </c>
      <c r="P13" s="5">
        <v>5</v>
      </c>
      <c r="Q13" s="5">
        <v>4</v>
      </c>
      <c r="R13" s="8">
        <f t="shared" si="1"/>
        <v>0.6428571428571429</v>
      </c>
      <c r="S13" s="7">
        <v>0</v>
      </c>
      <c r="T13" s="7">
        <v>5</v>
      </c>
      <c r="U13" s="7">
        <v>2</v>
      </c>
      <c r="V13" s="7">
        <v>0</v>
      </c>
      <c r="W13" s="8">
        <v>0.29</v>
      </c>
      <c r="X13" s="7">
        <v>1</v>
      </c>
      <c r="Y13" s="7">
        <v>10</v>
      </c>
      <c r="Z13" s="7">
        <v>4</v>
      </c>
      <c r="AA13" s="7">
        <v>0</v>
      </c>
      <c r="AB13" s="8">
        <v>0.27</v>
      </c>
      <c r="AC13" s="7"/>
      <c r="AD13" s="7"/>
      <c r="AE13" s="7"/>
      <c r="AF13" s="7"/>
      <c r="AG13" s="8" t="e">
        <f t="shared" si="4"/>
        <v>#DIV/0!</v>
      </c>
      <c r="AH13" s="7"/>
      <c r="AI13" s="7"/>
      <c r="AJ13" s="7"/>
      <c r="AK13" s="7"/>
      <c r="AL13" s="8" t="e">
        <f t="shared" si="5"/>
        <v>#DIV/0!</v>
      </c>
      <c r="AM13" s="7"/>
      <c r="AN13" s="7"/>
      <c r="AO13" s="7"/>
      <c r="AP13" s="7"/>
      <c r="AQ13" s="8" t="e">
        <f t="shared" si="6"/>
        <v>#DIV/0!</v>
      </c>
      <c r="AR13" s="9">
        <v>0</v>
      </c>
      <c r="AS13" s="9">
        <v>0</v>
      </c>
      <c r="AT13" s="9">
        <v>0</v>
      </c>
      <c r="AU13" s="9">
        <v>0</v>
      </c>
      <c r="AV13" s="8" t="e">
        <f t="shared" si="7"/>
        <v>#DIV/0!</v>
      </c>
      <c r="AW13" s="9"/>
      <c r="AX13" s="9"/>
      <c r="AY13" s="9"/>
      <c r="AZ13" s="9"/>
      <c r="BA13" s="8" t="e">
        <f t="shared" si="8"/>
        <v>#DIV/0!</v>
      </c>
      <c r="BB13" s="10">
        <f>AVERAGE(M13,R13,W13,AB13)</f>
        <v>0.45980519480519483</v>
      </c>
    </row>
    <row r="14" spans="1:54" ht="16.5" customHeight="1">
      <c r="A14" s="15">
        <v>10</v>
      </c>
      <c r="B14" s="16" t="s">
        <v>42</v>
      </c>
      <c r="C14" s="5">
        <f>SUM(AC14:AF14,AH14:AK14,AM14:AP14,AR14:AU14,AW14:AZ14)</f>
        <v>42</v>
      </c>
      <c r="D14" s="5"/>
      <c r="E14" s="5"/>
      <c r="F14" s="5"/>
      <c r="G14" s="5"/>
      <c r="H14" s="8"/>
      <c r="I14" s="5"/>
      <c r="J14" s="5"/>
      <c r="K14" s="5"/>
      <c r="L14" s="5"/>
      <c r="M14" s="8" t="e">
        <f t="shared" si="0"/>
        <v>#DIV/0!</v>
      </c>
      <c r="N14" s="5"/>
      <c r="O14" s="5"/>
      <c r="P14" s="5"/>
      <c r="Q14" s="5"/>
      <c r="R14" s="8" t="e">
        <f t="shared" si="1"/>
        <v>#DIV/0!</v>
      </c>
      <c r="S14" s="7"/>
      <c r="T14" s="7"/>
      <c r="U14" s="7"/>
      <c r="V14" s="7"/>
      <c r="W14" s="8" t="e">
        <f t="shared" si="2"/>
        <v>#DIV/0!</v>
      </c>
      <c r="X14" s="7"/>
      <c r="Y14" s="7"/>
      <c r="Z14" s="7"/>
      <c r="AA14" s="7"/>
      <c r="AB14" s="8" t="e">
        <f t="shared" si="3"/>
        <v>#DIV/0!</v>
      </c>
      <c r="AC14" s="7">
        <v>0</v>
      </c>
      <c r="AD14" s="7">
        <v>11</v>
      </c>
      <c r="AE14" s="7">
        <v>2</v>
      </c>
      <c r="AF14" s="7">
        <v>2</v>
      </c>
      <c r="AG14" s="8">
        <v>0.27</v>
      </c>
      <c r="AH14" s="7">
        <v>0</v>
      </c>
      <c r="AI14" s="7">
        <v>3</v>
      </c>
      <c r="AJ14" s="7">
        <v>0</v>
      </c>
      <c r="AK14" s="7">
        <v>1</v>
      </c>
      <c r="AL14" s="8">
        <v>0.25</v>
      </c>
      <c r="AM14" s="7">
        <v>0</v>
      </c>
      <c r="AN14" s="7">
        <v>6</v>
      </c>
      <c r="AO14" s="7">
        <v>2</v>
      </c>
      <c r="AP14" s="7">
        <v>0</v>
      </c>
      <c r="AQ14" s="8">
        <f t="shared" si="6"/>
        <v>0.25</v>
      </c>
      <c r="AR14" s="11">
        <v>0</v>
      </c>
      <c r="AS14" s="11">
        <v>7</v>
      </c>
      <c r="AT14" s="11">
        <v>3</v>
      </c>
      <c r="AU14" s="11">
        <v>0</v>
      </c>
      <c r="AV14" s="8">
        <f t="shared" si="7"/>
        <v>0.3</v>
      </c>
      <c r="AW14" s="11">
        <v>0</v>
      </c>
      <c r="AX14" s="11">
        <v>4</v>
      </c>
      <c r="AY14" s="11">
        <v>1</v>
      </c>
      <c r="AZ14" s="11">
        <v>0</v>
      </c>
      <c r="BA14" s="8">
        <f t="shared" si="8"/>
        <v>0.2</v>
      </c>
      <c r="BB14" s="10">
        <f>AVERAGE(AG14,AL14,AQ14,AV14,BA14)</f>
        <v>0.254</v>
      </c>
    </row>
    <row r="15" spans="1:54" ht="15.75" customHeight="1">
      <c r="A15" s="15">
        <v>11</v>
      </c>
      <c r="B15" s="16" t="s">
        <v>43</v>
      </c>
      <c r="C15" s="5">
        <f>SUM(AC15:AF15,AH15:AK15,AM15:AP15,AR15:AU15,AW15:AZ15)</f>
        <v>42</v>
      </c>
      <c r="D15" s="5"/>
      <c r="E15" s="5"/>
      <c r="F15" s="5"/>
      <c r="G15" s="5"/>
      <c r="H15" s="8"/>
      <c r="I15" s="5"/>
      <c r="J15" s="5"/>
      <c r="K15" s="5"/>
      <c r="L15" s="5"/>
      <c r="M15" s="8" t="e">
        <f t="shared" si="0"/>
        <v>#DIV/0!</v>
      </c>
      <c r="N15" s="5"/>
      <c r="O15" s="5"/>
      <c r="P15" s="5"/>
      <c r="Q15" s="5"/>
      <c r="R15" s="8" t="e">
        <f t="shared" si="1"/>
        <v>#DIV/0!</v>
      </c>
      <c r="S15" s="7"/>
      <c r="T15" s="7"/>
      <c r="U15" s="7"/>
      <c r="V15" s="7"/>
      <c r="W15" s="8" t="e">
        <f t="shared" si="2"/>
        <v>#DIV/0!</v>
      </c>
      <c r="X15" s="7"/>
      <c r="Y15" s="7"/>
      <c r="Z15" s="7"/>
      <c r="AA15" s="7"/>
      <c r="AB15" s="8" t="e">
        <f t="shared" si="3"/>
        <v>#DIV/0!</v>
      </c>
      <c r="AC15" s="7">
        <v>2</v>
      </c>
      <c r="AD15" s="7">
        <v>9</v>
      </c>
      <c r="AE15" s="7">
        <v>2</v>
      </c>
      <c r="AF15" s="7">
        <v>2</v>
      </c>
      <c r="AG15" s="8">
        <f t="shared" si="4"/>
        <v>0.26666666666666666</v>
      </c>
      <c r="AH15" s="7">
        <v>0</v>
      </c>
      <c r="AI15" s="7">
        <v>2</v>
      </c>
      <c r="AJ15" s="7">
        <v>1</v>
      </c>
      <c r="AK15" s="7">
        <v>1</v>
      </c>
      <c r="AL15" s="8">
        <v>0.5</v>
      </c>
      <c r="AM15" s="7">
        <v>0</v>
      </c>
      <c r="AN15" s="7">
        <v>6</v>
      </c>
      <c r="AO15" s="7">
        <v>2</v>
      </c>
      <c r="AP15" s="7">
        <v>0</v>
      </c>
      <c r="AQ15" s="8">
        <f t="shared" si="6"/>
        <v>0.25</v>
      </c>
      <c r="AR15" s="9">
        <v>0</v>
      </c>
      <c r="AS15" s="9">
        <v>7</v>
      </c>
      <c r="AT15" s="9">
        <v>3</v>
      </c>
      <c r="AU15" s="9">
        <v>0</v>
      </c>
      <c r="AV15" s="8">
        <f t="shared" si="7"/>
        <v>0.3</v>
      </c>
      <c r="AW15" s="9">
        <v>0</v>
      </c>
      <c r="AX15" s="9">
        <v>4</v>
      </c>
      <c r="AY15" s="9">
        <v>1</v>
      </c>
      <c r="AZ15" s="9">
        <v>0</v>
      </c>
      <c r="BA15" s="8">
        <f t="shared" si="8"/>
        <v>0.2</v>
      </c>
      <c r="BB15" s="10">
        <f>AVERAGE(AG15,AL15,AQ15,AV15,BA15)</f>
        <v>0.30333333333333334</v>
      </c>
    </row>
    <row r="16" spans="1:54" ht="24" customHeight="1">
      <c r="A16" s="15">
        <v>12</v>
      </c>
      <c r="B16" s="16" t="s">
        <v>66</v>
      </c>
      <c r="C16" s="5">
        <v>25</v>
      </c>
      <c r="D16" s="5"/>
      <c r="E16" s="5"/>
      <c r="F16" s="5"/>
      <c r="G16" s="5"/>
      <c r="H16" s="8"/>
      <c r="I16" s="5">
        <v>0</v>
      </c>
      <c r="J16" s="5">
        <v>0</v>
      </c>
      <c r="K16" s="5">
        <v>0</v>
      </c>
      <c r="L16" s="5">
        <v>0</v>
      </c>
      <c r="M16" s="8" t="e">
        <f t="shared" si="0"/>
        <v>#DIV/0!</v>
      </c>
      <c r="N16" s="5">
        <v>0</v>
      </c>
      <c r="O16" s="5">
        <v>0</v>
      </c>
      <c r="P16" s="5">
        <v>0</v>
      </c>
      <c r="Q16" s="5">
        <v>0</v>
      </c>
      <c r="R16" s="8" t="e">
        <f t="shared" si="1"/>
        <v>#DIV/0!</v>
      </c>
      <c r="S16" s="7"/>
      <c r="T16" s="7"/>
      <c r="U16" s="7"/>
      <c r="V16" s="7"/>
      <c r="W16" s="8"/>
      <c r="X16" s="7"/>
      <c r="Y16" s="7"/>
      <c r="Z16" s="7"/>
      <c r="AA16" s="7"/>
      <c r="AB16" s="8"/>
      <c r="AC16" s="7"/>
      <c r="AD16" s="7"/>
      <c r="AE16" s="7"/>
      <c r="AF16" s="7"/>
      <c r="AG16" s="8"/>
      <c r="AH16" s="7"/>
      <c r="AI16" s="7"/>
      <c r="AJ16" s="7"/>
      <c r="AK16" s="7"/>
      <c r="AL16" s="8"/>
      <c r="AM16" s="7"/>
      <c r="AN16" s="7"/>
      <c r="AO16" s="7"/>
      <c r="AP16" s="7"/>
      <c r="AQ16" s="8"/>
      <c r="AR16" s="9"/>
      <c r="AS16" s="9"/>
      <c r="AT16" s="9"/>
      <c r="AU16" s="9"/>
      <c r="AV16" s="8"/>
      <c r="AW16" s="9"/>
      <c r="AX16" s="9"/>
      <c r="AY16" s="9"/>
      <c r="AZ16" s="9"/>
      <c r="BA16" s="8"/>
      <c r="BB16" s="10" t="e">
        <f>AVERAGE(M16,R16)</f>
        <v>#DIV/0!</v>
      </c>
    </row>
    <row r="17" spans="1:54" ht="13.5" customHeight="1">
      <c r="A17" s="15">
        <v>13</v>
      </c>
      <c r="B17" s="16" t="s">
        <v>44</v>
      </c>
      <c r="C17" s="5">
        <v>48</v>
      </c>
      <c r="D17" s="5"/>
      <c r="E17" s="5"/>
      <c r="F17" s="5"/>
      <c r="G17" s="5"/>
      <c r="H17" s="8"/>
      <c r="I17" s="5">
        <v>0</v>
      </c>
      <c r="J17" s="5">
        <v>4</v>
      </c>
      <c r="K17" s="5">
        <v>6</v>
      </c>
      <c r="L17" s="5">
        <v>1</v>
      </c>
      <c r="M17" s="8">
        <f t="shared" si="0"/>
        <v>0.6363636363636364</v>
      </c>
      <c r="N17" s="5">
        <v>0</v>
      </c>
      <c r="O17" s="5">
        <v>4</v>
      </c>
      <c r="P17" s="5">
        <v>7</v>
      </c>
      <c r="Q17" s="5">
        <v>3</v>
      </c>
      <c r="R17" s="8">
        <v>0.71</v>
      </c>
      <c r="S17" s="7">
        <v>0</v>
      </c>
      <c r="T17" s="7">
        <v>1</v>
      </c>
      <c r="U17" s="7">
        <v>4</v>
      </c>
      <c r="V17" s="7">
        <v>2</v>
      </c>
      <c r="W17" s="8">
        <f t="shared" si="2"/>
        <v>0.8571428571428571</v>
      </c>
      <c r="X17" s="7"/>
      <c r="Y17" s="7"/>
      <c r="Z17" s="7"/>
      <c r="AA17" s="7"/>
      <c r="AB17" s="8" t="e">
        <f t="shared" si="3"/>
        <v>#DIV/0!</v>
      </c>
      <c r="AC17" s="7"/>
      <c r="AD17" s="7"/>
      <c r="AE17" s="7"/>
      <c r="AF17" s="7"/>
      <c r="AG17" s="8" t="e">
        <f t="shared" si="4"/>
        <v>#DIV/0!</v>
      </c>
      <c r="AH17" s="7"/>
      <c r="AI17" s="7"/>
      <c r="AJ17" s="7"/>
      <c r="AK17" s="7"/>
      <c r="AL17" s="8" t="e">
        <f t="shared" si="5"/>
        <v>#DIV/0!</v>
      </c>
      <c r="AM17" s="7"/>
      <c r="AN17" s="7"/>
      <c r="AO17" s="7"/>
      <c r="AP17" s="7"/>
      <c r="AQ17" s="8" t="e">
        <f t="shared" si="6"/>
        <v>#DIV/0!</v>
      </c>
      <c r="AR17" s="9"/>
      <c r="AS17" s="9"/>
      <c r="AT17" s="9"/>
      <c r="AU17" s="9"/>
      <c r="AV17" s="8" t="e">
        <f t="shared" si="7"/>
        <v>#DIV/0!</v>
      </c>
      <c r="AW17" s="9"/>
      <c r="AX17" s="9"/>
      <c r="AY17" s="9"/>
      <c r="AZ17" s="9"/>
      <c r="BA17" s="8" t="e">
        <f t="shared" si="8"/>
        <v>#DIV/0!</v>
      </c>
      <c r="BB17" s="10">
        <f>AVERAGE(M17,R17,W17)</f>
        <v>0.7345021645021644</v>
      </c>
    </row>
    <row r="18" spans="1:54" ht="15" customHeight="1">
      <c r="A18" s="15">
        <v>14</v>
      </c>
      <c r="B18" s="16" t="s">
        <v>45</v>
      </c>
      <c r="C18" s="5">
        <v>93</v>
      </c>
      <c r="D18" s="5"/>
      <c r="E18" s="5"/>
      <c r="F18" s="5"/>
      <c r="G18" s="5"/>
      <c r="H18" s="8"/>
      <c r="I18" s="5"/>
      <c r="J18" s="5"/>
      <c r="K18" s="5"/>
      <c r="L18" s="5"/>
      <c r="M18" s="8" t="e">
        <f t="shared" si="0"/>
        <v>#DIV/0!</v>
      </c>
      <c r="N18" s="5"/>
      <c r="O18" s="5"/>
      <c r="P18" s="5"/>
      <c r="Q18" s="5"/>
      <c r="R18" s="8" t="e">
        <f t="shared" si="1"/>
        <v>#DIV/0!</v>
      </c>
      <c r="S18" s="7"/>
      <c r="T18" s="7"/>
      <c r="U18" s="7"/>
      <c r="V18" s="7"/>
      <c r="W18" s="8" t="e">
        <f t="shared" si="2"/>
        <v>#DIV/0!</v>
      </c>
      <c r="X18" s="7">
        <v>0</v>
      </c>
      <c r="Y18" s="7">
        <v>7</v>
      </c>
      <c r="Z18" s="7">
        <v>5</v>
      </c>
      <c r="AA18" s="7">
        <v>3</v>
      </c>
      <c r="AB18" s="8">
        <v>0.57</v>
      </c>
      <c r="AC18" s="7">
        <v>0</v>
      </c>
      <c r="AD18" s="7">
        <v>9</v>
      </c>
      <c r="AE18" s="7">
        <v>3</v>
      </c>
      <c r="AF18" s="7">
        <v>3</v>
      </c>
      <c r="AG18" s="8">
        <f t="shared" si="4"/>
        <v>0.4</v>
      </c>
      <c r="AH18" s="7">
        <v>0</v>
      </c>
      <c r="AI18" s="7">
        <v>3</v>
      </c>
      <c r="AJ18" s="7">
        <v>0</v>
      </c>
      <c r="AK18" s="7">
        <v>1</v>
      </c>
      <c r="AL18" s="8">
        <f t="shared" si="5"/>
        <v>0.25</v>
      </c>
      <c r="AM18" s="7">
        <v>0</v>
      </c>
      <c r="AN18" s="7">
        <v>5</v>
      </c>
      <c r="AO18" s="7">
        <v>2</v>
      </c>
      <c r="AP18" s="7">
        <v>1</v>
      </c>
      <c r="AQ18" s="8">
        <f t="shared" si="6"/>
        <v>0.375</v>
      </c>
      <c r="AR18" s="9">
        <v>0</v>
      </c>
      <c r="AS18" s="9">
        <v>3</v>
      </c>
      <c r="AT18" s="9">
        <v>5</v>
      </c>
      <c r="AU18" s="9">
        <v>2</v>
      </c>
      <c r="AV18" s="8">
        <f t="shared" si="7"/>
        <v>0.7</v>
      </c>
      <c r="AW18" s="9">
        <v>0</v>
      </c>
      <c r="AX18" s="9">
        <v>3</v>
      </c>
      <c r="AY18" s="9">
        <v>1</v>
      </c>
      <c r="AZ18" s="9">
        <v>1</v>
      </c>
      <c r="BA18" s="8">
        <f t="shared" si="8"/>
        <v>0.4</v>
      </c>
      <c r="BB18" s="10">
        <f>AVERAGE(AB18,AG18,AL18,AQ18,AV18,BA18)</f>
        <v>0.44916666666666666</v>
      </c>
    </row>
    <row r="19" spans="1:54" ht="12.75" customHeight="1">
      <c r="A19" s="15">
        <v>15</v>
      </c>
      <c r="B19" s="16" t="s">
        <v>46</v>
      </c>
      <c r="C19" s="5">
        <v>79</v>
      </c>
      <c r="D19" s="5"/>
      <c r="E19" s="5"/>
      <c r="F19" s="5"/>
      <c r="G19" s="5"/>
      <c r="H19" s="8"/>
      <c r="I19" s="5"/>
      <c r="J19" s="5"/>
      <c r="K19" s="5"/>
      <c r="L19" s="5"/>
      <c r="M19" s="8" t="e">
        <f t="shared" si="0"/>
        <v>#DIV/0!</v>
      </c>
      <c r="N19" s="5"/>
      <c r="O19" s="5"/>
      <c r="P19" s="5"/>
      <c r="Q19" s="5"/>
      <c r="R19" s="8" t="e">
        <f t="shared" si="1"/>
        <v>#DIV/0!</v>
      </c>
      <c r="S19" s="7"/>
      <c r="T19" s="7"/>
      <c r="U19" s="7"/>
      <c r="V19" s="7"/>
      <c r="W19" s="8" t="e">
        <f t="shared" si="2"/>
        <v>#DIV/0!</v>
      </c>
      <c r="X19" s="7">
        <v>0</v>
      </c>
      <c r="Y19" s="7">
        <v>10</v>
      </c>
      <c r="Z19" s="7">
        <v>4</v>
      </c>
      <c r="AA19" s="7">
        <v>1</v>
      </c>
      <c r="AB19" s="8">
        <v>0.33</v>
      </c>
      <c r="AC19" s="7">
        <v>0</v>
      </c>
      <c r="AD19" s="7">
        <v>9</v>
      </c>
      <c r="AE19" s="7">
        <v>3</v>
      </c>
      <c r="AF19" s="7">
        <v>3</v>
      </c>
      <c r="AG19" s="8">
        <f t="shared" si="4"/>
        <v>0.4</v>
      </c>
      <c r="AH19" s="7">
        <v>0</v>
      </c>
      <c r="AI19" s="7">
        <v>1</v>
      </c>
      <c r="AJ19" s="7">
        <v>2</v>
      </c>
      <c r="AK19" s="7">
        <v>1</v>
      </c>
      <c r="AL19" s="8">
        <v>0.75</v>
      </c>
      <c r="AM19" s="7">
        <v>0</v>
      </c>
      <c r="AN19" s="7">
        <v>5</v>
      </c>
      <c r="AO19" s="7">
        <v>3</v>
      </c>
      <c r="AP19" s="7">
        <v>0</v>
      </c>
      <c r="AQ19" s="8">
        <f t="shared" si="6"/>
        <v>0.375</v>
      </c>
      <c r="AR19" s="9">
        <v>0</v>
      </c>
      <c r="AS19" s="9">
        <v>4</v>
      </c>
      <c r="AT19" s="9">
        <v>4</v>
      </c>
      <c r="AU19" s="9">
        <v>2</v>
      </c>
      <c r="AV19" s="8">
        <f t="shared" si="7"/>
        <v>0.6</v>
      </c>
      <c r="AW19" s="9"/>
      <c r="AX19" s="9">
        <v>2</v>
      </c>
      <c r="AY19" s="9">
        <v>2</v>
      </c>
      <c r="AZ19" s="9">
        <v>1</v>
      </c>
      <c r="BA19" s="8">
        <f t="shared" si="8"/>
        <v>0.6</v>
      </c>
      <c r="BB19" s="10">
        <f>AVERAGE(AB19,AG19,AL19,AQ19,AV19)</f>
        <v>0.491</v>
      </c>
    </row>
    <row r="20" spans="1:54" ht="17.25" customHeight="1">
      <c r="A20" s="15">
        <v>16</v>
      </c>
      <c r="B20" s="16" t="s">
        <v>47</v>
      </c>
      <c r="C20" s="5">
        <v>74</v>
      </c>
      <c r="D20" s="5"/>
      <c r="E20" s="5"/>
      <c r="F20" s="5"/>
      <c r="G20" s="5"/>
      <c r="H20" s="8"/>
      <c r="I20" s="5"/>
      <c r="J20" s="5"/>
      <c r="K20" s="5"/>
      <c r="L20" s="5"/>
      <c r="M20" s="8" t="e">
        <f t="shared" si="0"/>
        <v>#DIV/0!</v>
      </c>
      <c r="N20" s="5"/>
      <c r="O20" s="5"/>
      <c r="P20" s="5"/>
      <c r="Q20" s="5"/>
      <c r="R20" s="8" t="e">
        <f t="shared" si="1"/>
        <v>#DIV/0!</v>
      </c>
      <c r="S20" s="7"/>
      <c r="T20" s="7"/>
      <c r="U20" s="7"/>
      <c r="V20" s="7"/>
      <c r="W20" s="8" t="e">
        <f t="shared" si="2"/>
        <v>#DIV/0!</v>
      </c>
      <c r="X20" s="7"/>
      <c r="Y20" s="7"/>
      <c r="Z20" s="7"/>
      <c r="AA20" s="7"/>
      <c r="AB20" s="8" t="e">
        <f t="shared" si="3"/>
        <v>#DIV/0!</v>
      </c>
      <c r="AC20" s="7">
        <v>0</v>
      </c>
      <c r="AD20" s="7">
        <v>11</v>
      </c>
      <c r="AE20" s="7">
        <v>1</v>
      </c>
      <c r="AF20" s="7">
        <v>3</v>
      </c>
      <c r="AG20" s="8">
        <v>0.27</v>
      </c>
      <c r="AH20" s="7">
        <v>0</v>
      </c>
      <c r="AI20" s="7">
        <v>0</v>
      </c>
      <c r="AJ20" s="7">
        <v>3</v>
      </c>
      <c r="AK20" s="7">
        <v>1</v>
      </c>
      <c r="AL20" s="8">
        <f t="shared" si="5"/>
        <v>1</v>
      </c>
      <c r="AM20" s="7">
        <v>1</v>
      </c>
      <c r="AN20" s="7">
        <v>5</v>
      </c>
      <c r="AO20" s="7">
        <v>2</v>
      </c>
      <c r="AP20" s="7">
        <v>0</v>
      </c>
      <c r="AQ20" s="8">
        <f t="shared" si="6"/>
        <v>0.25</v>
      </c>
      <c r="AR20" s="9">
        <v>0</v>
      </c>
      <c r="AS20" s="9">
        <v>7</v>
      </c>
      <c r="AT20" s="9">
        <v>2</v>
      </c>
      <c r="AU20" s="9">
        <v>1</v>
      </c>
      <c r="AV20" s="8">
        <f t="shared" si="7"/>
        <v>0.3</v>
      </c>
      <c r="AW20" s="9">
        <v>0</v>
      </c>
      <c r="AX20" s="9">
        <v>4</v>
      </c>
      <c r="AY20" s="9">
        <v>1</v>
      </c>
      <c r="AZ20" s="9">
        <v>0</v>
      </c>
      <c r="BA20" s="8">
        <f t="shared" si="8"/>
        <v>0.2</v>
      </c>
      <c r="BB20" s="10">
        <f>AVERAGE(AG20,AL20,AQ20,AV20,BA20)</f>
        <v>0.404</v>
      </c>
    </row>
    <row r="21" spans="1:54" ht="18.75" customHeight="1">
      <c r="A21" s="15">
        <v>17</v>
      </c>
      <c r="B21" s="16" t="s">
        <v>48</v>
      </c>
      <c r="C21" s="5">
        <f>SUM(S21:V21,X21:AA21,AC21:AF21,AH21:AK21,AM21:AP21,AR21:AU21,AW21:AZ21)</f>
        <v>42</v>
      </c>
      <c r="D21" s="5"/>
      <c r="E21" s="5"/>
      <c r="F21" s="5"/>
      <c r="G21" s="5"/>
      <c r="H21" s="8"/>
      <c r="I21" s="5"/>
      <c r="J21" s="5"/>
      <c r="K21" s="5"/>
      <c r="L21" s="5"/>
      <c r="M21" s="8" t="e">
        <f t="shared" si="0"/>
        <v>#DIV/0!</v>
      </c>
      <c r="N21" s="5"/>
      <c r="O21" s="5"/>
      <c r="P21" s="5"/>
      <c r="Q21" s="5"/>
      <c r="R21" s="8" t="e">
        <f t="shared" si="1"/>
        <v>#DIV/0!</v>
      </c>
      <c r="S21" s="7"/>
      <c r="T21" s="7"/>
      <c r="U21" s="7"/>
      <c r="V21" s="7"/>
      <c r="W21" s="8" t="e">
        <f t="shared" si="2"/>
        <v>#DIV/0!</v>
      </c>
      <c r="X21" s="7"/>
      <c r="Y21" s="7"/>
      <c r="Z21" s="7"/>
      <c r="AA21" s="7"/>
      <c r="AB21" s="8" t="e">
        <f t="shared" si="3"/>
        <v>#DIV/0!</v>
      </c>
      <c r="AC21" s="7">
        <v>0</v>
      </c>
      <c r="AD21" s="7">
        <v>8</v>
      </c>
      <c r="AE21" s="7">
        <v>4</v>
      </c>
      <c r="AF21" s="7">
        <v>3</v>
      </c>
      <c r="AG21" s="8">
        <v>0.47</v>
      </c>
      <c r="AH21" s="7">
        <v>0</v>
      </c>
      <c r="AI21" s="7">
        <v>0</v>
      </c>
      <c r="AJ21" s="7">
        <v>3</v>
      </c>
      <c r="AK21" s="7">
        <v>1</v>
      </c>
      <c r="AL21" s="8">
        <f t="shared" si="5"/>
        <v>1</v>
      </c>
      <c r="AM21" s="7">
        <v>0</v>
      </c>
      <c r="AN21" s="7">
        <v>5</v>
      </c>
      <c r="AO21" s="7">
        <v>3</v>
      </c>
      <c r="AP21" s="7">
        <v>0</v>
      </c>
      <c r="AQ21" s="8">
        <f t="shared" si="6"/>
        <v>0.375</v>
      </c>
      <c r="AR21" s="9">
        <v>0</v>
      </c>
      <c r="AS21" s="9">
        <v>4</v>
      </c>
      <c r="AT21" s="9">
        <v>4</v>
      </c>
      <c r="AU21" s="9">
        <v>2</v>
      </c>
      <c r="AV21" s="8">
        <f t="shared" si="7"/>
        <v>0.6</v>
      </c>
      <c r="AW21" s="9">
        <v>0</v>
      </c>
      <c r="AX21" s="9">
        <v>3</v>
      </c>
      <c r="AY21" s="9">
        <v>2</v>
      </c>
      <c r="AZ21" s="9">
        <v>0</v>
      </c>
      <c r="BA21" s="8">
        <f t="shared" si="8"/>
        <v>0.4</v>
      </c>
      <c r="BB21" s="10">
        <f>AVERAGE(AG21,AL21,AQ21,AV21,BA21)</f>
        <v>0.569</v>
      </c>
    </row>
    <row r="22" spans="1:54" ht="15.75" customHeight="1">
      <c r="A22" s="15">
        <v>18</v>
      </c>
      <c r="B22" s="16" t="s">
        <v>49</v>
      </c>
      <c r="C22" s="5">
        <v>115</v>
      </c>
      <c r="D22" s="5"/>
      <c r="E22" s="5"/>
      <c r="F22" s="5"/>
      <c r="G22" s="5"/>
      <c r="H22" s="8"/>
      <c r="I22" s="5"/>
      <c r="J22" s="5"/>
      <c r="K22" s="5"/>
      <c r="L22" s="5"/>
      <c r="M22" s="8" t="e">
        <f t="shared" si="0"/>
        <v>#DIV/0!</v>
      </c>
      <c r="N22" s="5"/>
      <c r="O22" s="5"/>
      <c r="P22" s="5"/>
      <c r="Q22" s="5"/>
      <c r="R22" s="8" t="e">
        <f t="shared" si="1"/>
        <v>#DIV/0!</v>
      </c>
      <c r="S22" s="7">
        <v>0</v>
      </c>
      <c r="T22" s="7">
        <v>1</v>
      </c>
      <c r="U22" s="7">
        <v>5</v>
      </c>
      <c r="V22" s="7">
        <v>1</v>
      </c>
      <c r="W22" s="8">
        <v>0.86</v>
      </c>
      <c r="X22" s="7">
        <v>0</v>
      </c>
      <c r="Y22" s="7">
        <v>2</v>
      </c>
      <c r="Z22" s="7">
        <v>6</v>
      </c>
      <c r="AA22" s="7">
        <v>7</v>
      </c>
      <c r="AB22" s="8">
        <v>0.87</v>
      </c>
      <c r="AC22" s="7">
        <v>0</v>
      </c>
      <c r="AD22" s="7">
        <v>6</v>
      </c>
      <c r="AE22" s="7">
        <v>6</v>
      </c>
      <c r="AF22" s="7">
        <v>3</v>
      </c>
      <c r="AG22" s="8">
        <f t="shared" si="4"/>
        <v>0.6</v>
      </c>
      <c r="AH22" s="7">
        <v>0</v>
      </c>
      <c r="AI22" s="7">
        <v>0</v>
      </c>
      <c r="AJ22" s="7">
        <v>3</v>
      </c>
      <c r="AK22" s="7">
        <v>1</v>
      </c>
      <c r="AL22" s="8">
        <f t="shared" si="5"/>
        <v>1</v>
      </c>
      <c r="AM22" s="7">
        <v>0</v>
      </c>
      <c r="AN22" s="7">
        <v>5</v>
      </c>
      <c r="AO22" s="7">
        <v>2</v>
      </c>
      <c r="AP22" s="7">
        <v>1</v>
      </c>
      <c r="AQ22" s="8">
        <f t="shared" si="6"/>
        <v>0.375</v>
      </c>
      <c r="AR22" s="9">
        <v>0</v>
      </c>
      <c r="AS22" s="9">
        <v>2</v>
      </c>
      <c r="AT22" s="9">
        <v>4</v>
      </c>
      <c r="AU22" s="9">
        <v>4</v>
      </c>
      <c r="AV22" s="8">
        <f t="shared" si="7"/>
        <v>0.8</v>
      </c>
      <c r="AW22" s="9">
        <v>0</v>
      </c>
      <c r="AX22" s="9">
        <v>0</v>
      </c>
      <c r="AY22" s="9">
        <v>4</v>
      </c>
      <c r="AZ22" s="9">
        <v>1</v>
      </c>
      <c r="BA22" s="8">
        <f t="shared" si="8"/>
        <v>1</v>
      </c>
      <c r="BB22" s="10">
        <f>AVERAGE(W22,AB22,AQ22,AV22,BA22)</f>
        <v>0.781</v>
      </c>
    </row>
    <row r="23" spans="1:54" ht="13.5" customHeight="1">
      <c r="A23" s="15">
        <v>19</v>
      </c>
      <c r="B23" s="16" t="s">
        <v>55</v>
      </c>
      <c r="C23" s="5">
        <v>132</v>
      </c>
      <c r="D23" s="5"/>
      <c r="E23" s="5"/>
      <c r="F23" s="5"/>
      <c r="G23" s="5"/>
      <c r="H23" s="8"/>
      <c r="I23" s="5">
        <v>0</v>
      </c>
      <c r="J23" s="5">
        <v>0</v>
      </c>
      <c r="K23" s="5">
        <v>0</v>
      </c>
      <c r="L23" s="5">
        <v>0</v>
      </c>
      <c r="M23" s="8" t="e">
        <f t="shared" si="0"/>
        <v>#DIV/0!</v>
      </c>
      <c r="N23" s="5">
        <v>0</v>
      </c>
      <c r="O23" s="5">
        <v>0</v>
      </c>
      <c r="P23" s="5">
        <v>0</v>
      </c>
      <c r="Q23" s="5">
        <v>0</v>
      </c>
      <c r="R23" s="8" t="e">
        <f t="shared" si="1"/>
        <v>#DIV/0!</v>
      </c>
      <c r="S23" s="7">
        <v>0</v>
      </c>
      <c r="T23" s="7">
        <v>0</v>
      </c>
      <c r="U23" s="7">
        <v>3</v>
      </c>
      <c r="V23" s="7">
        <v>4</v>
      </c>
      <c r="W23" s="8">
        <v>1</v>
      </c>
      <c r="X23" s="7">
        <v>0</v>
      </c>
      <c r="Y23" s="7">
        <v>2</v>
      </c>
      <c r="Z23" s="7">
        <v>9</v>
      </c>
      <c r="AA23" s="7">
        <v>4</v>
      </c>
      <c r="AB23" s="8">
        <f t="shared" si="3"/>
        <v>0.8666666666666667</v>
      </c>
      <c r="AC23" s="7">
        <v>0</v>
      </c>
      <c r="AD23" s="7">
        <v>0</v>
      </c>
      <c r="AE23" s="7">
        <v>8</v>
      </c>
      <c r="AF23" s="7">
        <v>7</v>
      </c>
      <c r="AG23" s="8">
        <f t="shared" si="4"/>
        <v>1</v>
      </c>
      <c r="AH23" s="7">
        <v>0</v>
      </c>
      <c r="AI23" s="7">
        <v>0</v>
      </c>
      <c r="AJ23" s="7">
        <v>0</v>
      </c>
      <c r="AK23" s="7">
        <v>4</v>
      </c>
      <c r="AL23" s="8">
        <f t="shared" si="5"/>
        <v>1</v>
      </c>
      <c r="AM23" s="7">
        <v>0</v>
      </c>
      <c r="AN23" s="7">
        <v>4</v>
      </c>
      <c r="AO23" s="7">
        <v>3</v>
      </c>
      <c r="AP23" s="7">
        <v>1</v>
      </c>
      <c r="AQ23" s="8">
        <f t="shared" si="6"/>
        <v>0.5</v>
      </c>
      <c r="AR23" s="9">
        <v>0</v>
      </c>
      <c r="AS23" s="9">
        <v>3</v>
      </c>
      <c r="AT23" s="9">
        <v>4</v>
      </c>
      <c r="AU23" s="9">
        <v>3</v>
      </c>
      <c r="AV23" s="8">
        <f t="shared" si="7"/>
        <v>0.7</v>
      </c>
      <c r="AW23" s="9">
        <v>0</v>
      </c>
      <c r="AX23" s="9">
        <v>0</v>
      </c>
      <c r="AY23" s="9">
        <v>4</v>
      </c>
      <c r="AZ23" s="9">
        <v>1</v>
      </c>
      <c r="BA23" s="8">
        <f t="shared" si="8"/>
        <v>1</v>
      </c>
      <c r="BB23" s="10">
        <f>AVERAGE(W23,AB23,AG23,AL23,AQ23,AV23,BA23)</f>
        <v>0.8666666666666668</v>
      </c>
    </row>
    <row r="24" spans="1:54" ht="14.25" customHeight="1">
      <c r="A24" s="15">
        <v>21</v>
      </c>
      <c r="B24" s="16" t="s">
        <v>68</v>
      </c>
      <c r="C24" s="5">
        <v>9</v>
      </c>
      <c r="D24" s="5"/>
      <c r="E24" s="5"/>
      <c r="F24" s="5"/>
      <c r="G24" s="5"/>
      <c r="H24" s="8" t="e">
        <f aca="true" t="shared" si="9" ref="H24:H35">(F24+G24)/(D24+E24+F24+G24)</f>
        <v>#DIV/0!</v>
      </c>
      <c r="I24" s="5">
        <v>0</v>
      </c>
      <c r="J24" s="5">
        <v>4</v>
      </c>
      <c r="K24" s="5">
        <v>6</v>
      </c>
      <c r="L24" s="5">
        <v>1</v>
      </c>
      <c r="M24" s="8">
        <f t="shared" si="0"/>
        <v>0.6363636363636364</v>
      </c>
      <c r="N24" s="5">
        <v>0</v>
      </c>
      <c r="O24" s="5">
        <v>5</v>
      </c>
      <c r="P24" s="5">
        <v>7</v>
      </c>
      <c r="Q24" s="5">
        <v>2</v>
      </c>
      <c r="R24" s="8">
        <f t="shared" si="1"/>
        <v>0.6428571428571429</v>
      </c>
      <c r="S24" s="7">
        <v>0</v>
      </c>
      <c r="T24" s="7">
        <v>4</v>
      </c>
      <c r="U24" s="7">
        <v>3</v>
      </c>
      <c r="V24" s="7">
        <v>0</v>
      </c>
      <c r="W24" s="8">
        <v>0.43</v>
      </c>
      <c r="X24" s="7">
        <v>0</v>
      </c>
      <c r="Y24" s="7">
        <v>8</v>
      </c>
      <c r="Z24" s="7">
        <v>6</v>
      </c>
      <c r="AA24" s="7">
        <v>1</v>
      </c>
      <c r="AB24" s="8">
        <v>0.47</v>
      </c>
      <c r="AC24" s="7">
        <v>0</v>
      </c>
      <c r="AD24" s="7">
        <v>5</v>
      </c>
      <c r="AE24" s="7">
        <v>7</v>
      </c>
      <c r="AF24" s="7">
        <v>3</v>
      </c>
      <c r="AG24" s="8">
        <f t="shared" si="4"/>
        <v>0.6666666666666666</v>
      </c>
      <c r="AH24" s="7">
        <v>0</v>
      </c>
      <c r="AI24" s="7">
        <v>0</v>
      </c>
      <c r="AJ24" s="7">
        <v>3</v>
      </c>
      <c r="AK24" s="7">
        <v>1</v>
      </c>
      <c r="AL24" s="8">
        <f t="shared" si="5"/>
        <v>1</v>
      </c>
      <c r="AM24" s="7"/>
      <c r="AN24" s="7">
        <v>6</v>
      </c>
      <c r="AO24" s="7">
        <v>2</v>
      </c>
      <c r="AP24" s="7">
        <v>0</v>
      </c>
      <c r="AQ24" s="8">
        <f t="shared" si="6"/>
        <v>0.25</v>
      </c>
      <c r="AR24" s="9"/>
      <c r="AS24" s="9"/>
      <c r="AT24" s="9"/>
      <c r="AU24" s="9"/>
      <c r="AV24" s="8" t="e">
        <f t="shared" si="7"/>
        <v>#DIV/0!</v>
      </c>
      <c r="AW24" s="9"/>
      <c r="AX24" s="9"/>
      <c r="AY24" s="9"/>
      <c r="AZ24" s="9"/>
      <c r="BA24" s="8" t="e">
        <f t="shared" si="8"/>
        <v>#DIV/0!</v>
      </c>
      <c r="BB24" s="10">
        <f>AVERAGE(W24)</f>
        <v>0.43</v>
      </c>
    </row>
    <row r="25" spans="1:54" ht="12" customHeight="1">
      <c r="A25" s="15">
        <v>22</v>
      </c>
      <c r="B25" s="16" t="s">
        <v>70</v>
      </c>
      <c r="C25" s="5">
        <v>52</v>
      </c>
      <c r="D25" s="5"/>
      <c r="E25" s="5"/>
      <c r="F25" s="5"/>
      <c r="G25" s="5"/>
      <c r="H25" s="8" t="e">
        <f t="shared" si="9"/>
        <v>#DIV/0!</v>
      </c>
      <c r="I25" s="5"/>
      <c r="J25" s="5"/>
      <c r="K25" s="5"/>
      <c r="L25" s="5"/>
      <c r="M25" s="8" t="e">
        <f t="shared" si="0"/>
        <v>#DIV/0!</v>
      </c>
      <c r="N25" s="5"/>
      <c r="O25" s="5"/>
      <c r="P25" s="5"/>
      <c r="Q25" s="5"/>
      <c r="R25" s="8" t="e">
        <f t="shared" si="1"/>
        <v>#DIV/0!</v>
      </c>
      <c r="S25" s="7">
        <v>0</v>
      </c>
      <c r="T25" s="7">
        <v>0</v>
      </c>
      <c r="U25" s="7">
        <v>5</v>
      </c>
      <c r="V25" s="7">
        <v>2</v>
      </c>
      <c r="W25" s="8">
        <f t="shared" si="2"/>
        <v>1</v>
      </c>
      <c r="X25" s="7">
        <v>0</v>
      </c>
      <c r="Y25" s="7">
        <v>0</v>
      </c>
      <c r="Z25" s="7">
        <v>10</v>
      </c>
      <c r="AA25" s="7">
        <v>5</v>
      </c>
      <c r="AB25" s="8">
        <f t="shared" si="3"/>
        <v>1</v>
      </c>
      <c r="AC25" s="7">
        <v>0</v>
      </c>
      <c r="AD25" s="7">
        <v>0</v>
      </c>
      <c r="AE25" s="7">
        <v>0</v>
      </c>
      <c r="AF25" s="7">
        <v>0</v>
      </c>
      <c r="AG25" s="8">
        <v>0</v>
      </c>
      <c r="AH25" s="7">
        <v>0</v>
      </c>
      <c r="AI25" s="7">
        <v>0</v>
      </c>
      <c r="AJ25" s="7">
        <v>0</v>
      </c>
      <c r="AK25" s="7">
        <v>0</v>
      </c>
      <c r="AL25" s="8" t="e">
        <f t="shared" si="5"/>
        <v>#DIV/0!</v>
      </c>
      <c r="AM25" s="7"/>
      <c r="AN25" s="7"/>
      <c r="AO25" s="7"/>
      <c r="AP25" s="7"/>
      <c r="AQ25" s="8" t="e">
        <f t="shared" si="6"/>
        <v>#DIV/0!</v>
      </c>
      <c r="AR25" s="9"/>
      <c r="AS25" s="9"/>
      <c r="AT25" s="9"/>
      <c r="AU25" s="9"/>
      <c r="AV25" s="8" t="e">
        <f t="shared" si="7"/>
        <v>#DIV/0!</v>
      </c>
      <c r="AW25" s="9"/>
      <c r="AX25" s="9"/>
      <c r="AY25" s="9"/>
      <c r="AZ25" s="9"/>
      <c r="BA25" s="8" t="e">
        <f t="shared" si="8"/>
        <v>#DIV/0!</v>
      </c>
      <c r="BB25" s="10">
        <v>1</v>
      </c>
    </row>
    <row r="26" spans="1:54" ht="18" customHeight="1">
      <c r="A26" s="15">
        <v>23</v>
      </c>
      <c r="B26" s="16" t="s">
        <v>60</v>
      </c>
      <c r="C26" s="5">
        <v>91</v>
      </c>
      <c r="D26" s="5"/>
      <c r="E26" s="5"/>
      <c r="F26" s="5"/>
      <c r="G26" s="5"/>
      <c r="H26" s="8" t="e">
        <f t="shared" si="9"/>
        <v>#DIV/0!</v>
      </c>
      <c r="I26" s="5"/>
      <c r="J26" s="5"/>
      <c r="K26" s="5"/>
      <c r="L26" s="5"/>
      <c r="M26" s="8" t="e">
        <f t="shared" si="0"/>
        <v>#DIV/0!</v>
      </c>
      <c r="N26" s="5"/>
      <c r="O26" s="5"/>
      <c r="P26" s="5"/>
      <c r="Q26" s="5"/>
      <c r="R26" s="8" t="e">
        <f t="shared" si="1"/>
        <v>#DIV/0!</v>
      </c>
      <c r="S26" s="7">
        <v>0</v>
      </c>
      <c r="T26" s="7">
        <v>0</v>
      </c>
      <c r="U26" s="7">
        <v>2</v>
      </c>
      <c r="V26" s="7">
        <v>5</v>
      </c>
      <c r="W26" s="8">
        <f t="shared" si="2"/>
        <v>1</v>
      </c>
      <c r="X26" s="7">
        <v>0</v>
      </c>
      <c r="Y26" s="7">
        <v>0</v>
      </c>
      <c r="Z26" s="7">
        <v>4</v>
      </c>
      <c r="AA26" s="7">
        <v>11</v>
      </c>
      <c r="AB26" s="8">
        <f t="shared" si="3"/>
        <v>1</v>
      </c>
      <c r="AC26" s="7">
        <v>0</v>
      </c>
      <c r="AD26" s="7">
        <v>0</v>
      </c>
      <c r="AE26" s="7">
        <v>7</v>
      </c>
      <c r="AF26" s="7">
        <v>8</v>
      </c>
      <c r="AG26" s="8">
        <f t="shared" si="4"/>
        <v>1</v>
      </c>
      <c r="AH26" s="7">
        <v>0</v>
      </c>
      <c r="AI26" s="7">
        <v>0</v>
      </c>
      <c r="AJ26" s="7">
        <v>3</v>
      </c>
      <c r="AK26" s="7">
        <v>1</v>
      </c>
      <c r="AL26" s="8">
        <f t="shared" si="5"/>
        <v>1</v>
      </c>
      <c r="AM26" s="7"/>
      <c r="AN26" s="7"/>
      <c r="AO26" s="7"/>
      <c r="AP26" s="7"/>
      <c r="AQ26" s="8" t="e">
        <f t="shared" si="6"/>
        <v>#DIV/0!</v>
      </c>
      <c r="AR26" s="9"/>
      <c r="AS26" s="9"/>
      <c r="AT26" s="9"/>
      <c r="AU26" s="9"/>
      <c r="AV26" s="8" t="e">
        <f t="shared" si="7"/>
        <v>#DIV/0!</v>
      </c>
      <c r="AW26" s="9"/>
      <c r="AX26" s="9"/>
      <c r="AY26" s="9"/>
      <c r="AZ26" s="9"/>
      <c r="BA26" s="8" t="e">
        <f t="shared" si="8"/>
        <v>#DIV/0!</v>
      </c>
      <c r="BB26" s="10">
        <f>AVERAGE(W26,AB26,AG26,AL26)</f>
        <v>1</v>
      </c>
    </row>
    <row r="27" spans="1:54" ht="23.25" customHeight="1">
      <c r="A27" s="15">
        <v>24</v>
      </c>
      <c r="B27" s="16" t="s">
        <v>61</v>
      </c>
      <c r="C27" s="5">
        <v>83</v>
      </c>
      <c r="D27" s="5"/>
      <c r="E27" s="5"/>
      <c r="F27" s="5"/>
      <c r="G27" s="5"/>
      <c r="H27" s="8" t="e">
        <f t="shared" si="9"/>
        <v>#DIV/0!</v>
      </c>
      <c r="I27" s="5"/>
      <c r="J27" s="5"/>
      <c r="K27" s="5"/>
      <c r="L27" s="5"/>
      <c r="M27" s="8" t="e">
        <f t="shared" si="0"/>
        <v>#DIV/0!</v>
      </c>
      <c r="N27" s="5"/>
      <c r="O27" s="5"/>
      <c r="P27" s="5"/>
      <c r="Q27" s="5"/>
      <c r="R27" s="8" t="e">
        <f t="shared" si="1"/>
        <v>#DIV/0!</v>
      </c>
      <c r="S27" s="7">
        <v>0</v>
      </c>
      <c r="T27" s="7">
        <v>0</v>
      </c>
      <c r="U27" s="7">
        <v>3</v>
      </c>
      <c r="V27" s="7">
        <v>4</v>
      </c>
      <c r="W27" s="8">
        <f t="shared" si="2"/>
        <v>1</v>
      </c>
      <c r="X27" s="7">
        <v>0</v>
      </c>
      <c r="Y27" s="7">
        <v>1</v>
      </c>
      <c r="Z27" s="7">
        <v>7</v>
      </c>
      <c r="AA27" s="7">
        <v>7</v>
      </c>
      <c r="AB27" s="8">
        <v>0.93</v>
      </c>
      <c r="AC27" s="7">
        <v>0</v>
      </c>
      <c r="AD27" s="7">
        <v>4</v>
      </c>
      <c r="AE27" s="7">
        <v>2</v>
      </c>
      <c r="AF27" s="7">
        <v>9</v>
      </c>
      <c r="AG27" s="8">
        <f t="shared" si="4"/>
        <v>0.7333333333333333</v>
      </c>
      <c r="AH27" s="7"/>
      <c r="AI27" s="7"/>
      <c r="AJ27" s="7"/>
      <c r="AK27" s="7"/>
      <c r="AL27" s="8" t="e">
        <f t="shared" si="5"/>
        <v>#DIV/0!</v>
      </c>
      <c r="AM27" s="7"/>
      <c r="AN27" s="7"/>
      <c r="AO27" s="7"/>
      <c r="AP27" s="7"/>
      <c r="AQ27" s="8" t="e">
        <f t="shared" si="6"/>
        <v>#DIV/0!</v>
      </c>
      <c r="AR27" s="9"/>
      <c r="AS27" s="9"/>
      <c r="AT27" s="9"/>
      <c r="AU27" s="9"/>
      <c r="AV27" s="8" t="e">
        <f t="shared" si="7"/>
        <v>#DIV/0!</v>
      </c>
      <c r="AW27" s="9"/>
      <c r="AX27" s="9"/>
      <c r="AY27" s="9"/>
      <c r="AZ27" s="9"/>
      <c r="BA27" s="8" t="e">
        <f t="shared" si="8"/>
        <v>#DIV/0!</v>
      </c>
      <c r="BB27" s="10">
        <f>AVERAGE(W27,AB27,AG27)</f>
        <v>0.8877777777777779</v>
      </c>
    </row>
    <row r="28" spans="1:54" ht="23.25" customHeight="1">
      <c r="A28" s="15">
        <v>25</v>
      </c>
      <c r="B28" s="16" t="s">
        <v>59</v>
      </c>
      <c r="C28" s="5">
        <v>52</v>
      </c>
      <c r="D28" s="5"/>
      <c r="E28" s="5"/>
      <c r="F28" s="5"/>
      <c r="G28" s="5"/>
      <c r="H28" s="8" t="e">
        <f t="shared" si="9"/>
        <v>#DIV/0!</v>
      </c>
      <c r="I28" s="5"/>
      <c r="J28" s="5"/>
      <c r="K28" s="5"/>
      <c r="L28" s="5"/>
      <c r="M28" s="8" t="e">
        <f t="shared" si="0"/>
        <v>#DIV/0!</v>
      </c>
      <c r="N28" s="5"/>
      <c r="O28" s="5"/>
      <c r="P28" s="5"/>
      <c r="Q28" s="5"/>
      <c r="R28" s="8" t="e">
        <f t="shared" si="1"/>
        <v>#DIV/0!</v>
      </c>
      <c r="S28" s="7">
        <v>0</v>
      </c>
      <c r="T28" s="7">
        <v>0</v>
      </c>
      <c r="U28" s="7">
        <v>1</v>
      </c>
      <c r="V28" s="7">
        <v>6</v>
      </c>
      <c r="W28" s="8">
        <f t="shared" si="2"/>
        <v>1</v>
      </c>
      <c r="X28" s="7">
        <v>0</v>
      </c>
      <c r="Y28" s="7">
        <v>1</v>
      </c>
      <c r="Z28" s="7">
        <v>5</v>
      </c>
      <c r="AA28" s="7">
        <v>9</v>
      </c>
      <c r="AB28" s="8">
        <v>0.93</v>
      </c>
      <c r="AC28" s="7">
        <v>0</v>
      </c>
      <c r="AD28" s="7">
        <v>0</v>
      </c>
      <c r="AE28" s="7">
        <v>7</v>
      </c>
      <c r="AF28" s="7">
        <v>8</v>
      </c>
      <c r="AG28" s="8">
        <f t="shared" si="4"/>
        <v>1</v>
      </c>
      <c r="AH28" s="7">
        <v>0</v>
      </c>
      <c r="AI28" s="7">
        <v>0</v>
      </c>
      <c r="AJ28" s="7">
        <v>3</v>
      </c>
      <c r="AK28" s="7">
        <v>1</v>
      </c>
      <c r="AL28" s="8">
        <f t="shared" si="5"/>
        <v>1</v>
      </c>
      <c r="AM28" s="7">
        <v>0</v>
      </c>
      <c r="AN28" s="7">
        <v>0</v>
      </c>
      <c r="AO28" s="7">
        <v>5</v>
      </c>
      <c r="AP28" s="7">
        <v>3</v>
      </c>
      <c r="AQ28" s="8">
        <f t="shared" si="6"/>
        <v>1</v>
      </c>
      <c r="AR28" s="9"/>
      <c r="AS28" s="9"/>
      <c r="AT28" s="9"/>
      <c r="AU28" s="9"/>
      <c r="AV28" s="8" t="e">
        <f t="shared" si="7"/>
        <v>#DIV/0!</v>
      </c>
      <c r="AW28" s="9"/>
      <c r="AX28" s="9"/>
      <c r="AY28" s="9"/>
      <c r="AZ28" s="9"/>
      <c r="BA28" s="8" t="e">
        <f t="shared" si="8"/>
        <v>#DIV/0!</v>
      </c>
      <c r="BB28" s="10">
        <f>AVERAGE(W28,AB28,AG28,AQ28)</f>
        <v>0.9825</v>
      </c>
    </row>
    <row r="29" spans="1:54" ht="13.5" customHeight="1">
      <c r="A29" s="15">
        <v>26</v>
      </c>
      <c r="B29" s="16" t="s">
        <v>50</v>
      </c>
      <c r="C29" s="5">
        <v>129</v>
      </c>
      <c r="D29" s="5"/>
      <c r="E29" s="5"/>
      <c r="F29" s="5"/>
      <c r="G29" s="5"/>
      <c r="H29" s="8" t="e">
        <f t="shared" si="9"/>
        <v>#DIV/0!</v>
      </c>
      <c r="I29" s="5"/>
      <c r="J29" s="5"/>
      <c r="K29" s="5"/>
      <c r="L29" s="5"/>
      <c r="M29" s="8" t="e">
        <f t="shared" si="0"/>
        <v>#DIV/0!</v>
      </c>
      <c r="N29" s="5"/>
      <c r="O29" s="5"/>
      <c r="P29" s="5"/>
      <c r="Q29" s="5"/>
      <c r="R29" s="8" t="e">
        <f t="shared" si="1"/>
        <v>#DIV/0!</v>
      </c>
      <c r="S29" s="7">
        <v>0</v>
      </c>
      <c r="T29" s="7">
        <v>0</v>
      </c>
      <c r="U29" s="7">
        <v>5</v>
      </c>
      <c r="V29" s="7">
        <v>2</v>
      </c>
      <c r="W29" s="8">
        <f t="shared" si="2"/>
        <v>1</v>
      </c>
      <c r="X29" s="7">
        <v>0</v>
      </c>
      <c r="Y29" s="7">
        <v>0</v>
      </c>
      <c r="Z29" s="7">
        <v>12</v>
      </c>
      <c r="AA29" s="7">
        <v>3</v>
      </c>
      <c r="AB29" s="8">
        <f t="shared" si="3"/>
        <v>1</v>
      </c>
      <c r="AC29" s="7">
        <v>0</v>
      </c>
      <c r="AD29" s="7">
        <v>1</v>
      </c>
      <c r="AE29" s="7">
        <v>7</v>
      </c>
      <c r="AF29" s="7">
        <v>7</v>
      </c>
      <c r="AG29" s="8">
        <f t="shared" si="4"/>
        <v>0.9333333333333333</v>
      </c>
      <c r="AH29" s="7">
        <v>0</v>
      </c>
      <c r="AI29" s="7">
        <v>0</v>
      </c>
      <c r="AJ29" s="7">
        <v>1</v>
      </c>
      <c r="AK29" s="7">
        <v>3</v>
      </c>
      <c r="AL29" s="8">
        <f t="shared" si="5"/>
        <v>1</v>
      </c>
      <c r="AM29" s="7">
        <v>0</v>
      </c>
      <c r="AN29" s="7">
        <v>2</v>
      </c>
      <c r="AO29" s="7">
        <v>5</v>
      </c>
      <c r="AP29" s="7">
        <v>3</v>
      </c>
      <c r="AQ29" s="8">
        <f t="shared" si="6"/>
        <v>0.8</v>
      </c>
      <c r="AR29" s="9">
        <v>0</v>
      </c>
      <c r="AS29" s="9">
        <v>2</v>
      </c>
      <c r="AT29" s="9">
        <v>4</v>
      </c>
      <c r="AU29" s="9">
        <v>4</v>
      </c>
      <c r="AV29" s="8">
        <f t="shared" si="7"/>
        <v>0.8</v>
      </c>
      <c r="AW29" s="9">
        <v>0</v>
      </c>
      <c r="AX29" s="9">
        <v>0</v>
      </c>
      <c r="AY29" s="9">
        <v>2</v>
      </c>
      <c r="AZ29" s="9">
        <v>2</v>
      </c>
      <c r="BA29" s="8">
        <f t="shared" si="8"/>
        <v>1</v>
      </c>
      <c r="BB29" s="10">
        <f>AVERAGE(W29,AB29,AG29,AL29,AQ29,AV29,BA29)</f>
        <v>0.9333333333333333</v>
      </c>
    </row>
    <row r="30" spans="1:54" ht="28.5" customHeight="1">
      <c r="A30" s="15">
        <v>27</v>
      </c>
      <c r="B30" s="16" t="s">
        <v>58</v>
      </c>
      <c r="C30" s="5">
        <f>SUM(AR30:AU30,AW30:AZ30)</f>
        <v>15</v>
      </c>
      <c r="D30" s="5"/>
      <c r="E30" s="5"/>
      <c r="F30" s="5"/>
      <c r="G30" s="5"/>
      <c r="H30" s="8" t="e">
        <f t="shared" si="9"/>
        <v>#DIV/0!</v>
      </c>
      <c r="I30" s="5"/>
      <c r="J30" s="5"/>
      <c r="K30" s="5"/>
      <c r="L30" s="5"/>
      <c r="M30" s="8" t="e">
        <f t="shared" si="0"/>
        <v>#DIV/0!</v>
      </c>
      <c r="N30" s="5"/>
      <c r="O30" s="5"/>
      <c r="P30" s="5"/>
      <c r="Q30" s="5"/>
      <c r="R30" s="8" t="e">
        <f t="shared" si="1"/>
        <v>#DIV/0!</v>
      </c>
      <c r="S30" s="7"/>
      <c r="T30" s="7"/>
      <c r="U30" s="7"/>
      <c r="V30" s="7"/>
      <c r="W30" s="8" t="e">
        <f t="shared" si="2"/>
        <v>#DIV/0!</v>
      </c>
      <c r="X30" s="7"/>
      <c r="Y30" s="7"/>
      <c r="Z30" s="7"/>
      <c r="AA30" s="7"/>
      <c r="AB30" s="8" t="e">
        <f t="shared" si="3"/>
        <v>#DIV/0!</v>
      </c>
      <c r="AC30" s="7"/>
      <c r="AD30" s="7"/>
      <c r="AE30" s="7"/>
      <c r="AF30" s="7"/>
      <c r="AG30" s="8" t="e">
        <f t="shared" si="4"/>
        <v>#DIV/0!</v>
      </c>
      <c r="AH30" s="7"/>
      <c r="AI30" s="7"/>
      <c r="AJ30" s="7"/>
      <c r="AK30" s="7"/>
      <c r="AL30" s="8" t="e">
        <f t="shared" si="5"/>
        <v>#DIV/0!</v>
      </c>
      <c r="AM30" s="7"/>
      <c r="AN30" s="7"/>
      <c r="AO30" s="7"/>
      <c r="AP30" s="7"/>
      <c r="AQ30" s="8" t="e">
        <f t="shared" si="6"/>
        <v>#DIV/0!</v>
      </c>
      <c r="AR30" s="9">
        <v>0</v>
      </c>
      <c r="AS30" s="9">
        <v>2</v>
      </c>
      <c r="AT30" s="9">
        <v>3</v>
      </c>
      <c r="AU30" s="9">
        <v>5</v>
      </c>
      <c r="AV30" s="8">
        <f t="shared" si="7"/>
        <v>0.8</v>
      </c>
      <c r="AW30" s="9">
        <v>0</v>
      </c>
      <c r="AX30" s="9">
        <v>0</v>
      </c>
      <c r="AY30" s="9">
        <v>4</v>
      </c>
      <c r="AZ30" s="9">
        <v>1</v>
      </c>
      <c r="BA30" s="8">
        <f t="shared" si="8"/>
        <v>1</v>
      </c>
      <c r="BB30" s="10">
        <f>AVERAGE(AV30,BA30)</f>
        <v>0.9</v>
      </c>
    </row>
    <row r="31" spans="1:54" ht="11.25" customHeight="1">
      <c r="A31" s="15">
        <v>28</v>
      </c>
      <c r="B31" s="16" t="s">
        <v>56</v>
      </c>
      <c r="C31" s="5">
        <v>30</v>
      </c>
      <c r="D31" s="5"/>
      <c r="E31" s="5"/>
      <c r="F31" s="5"/>
      <c r="G31" s="5"/>
      <c r="H31" s="8" t="e">
        <f t="shared" si="9"/>
        <v>#DIV/0!</v>
      </c>
      <c r="I31" s="5"/>
      <c r="J31" s="5"/>
      <c r="K31" s="5"/>
      <c r="L31" s="5"/>
      <c r="M31" s="8" t="e">
        <f t="shared" si="0"/>
        <v>#DIV/0!</v>
      </c>
      <c r="N31" s="5"/>
      <c r="O31" s="5"/>
      <c r="P31" s="5"/>
      <c r="Q31" s="5"/>
      <c r="R31" s="8" t="e">
        <f t="shared" si="1"/>
        <v>#DIV/0!</v>
      </c>
      <c r="S31" s="7"/>
      <c r="T31" s="7"/>
      <c r="U31" s="7"/>
      <c r="V31" s="7"/>
      <c r="W31" s="8" t="e">
        <f t="shared" si="2"/>
        <v>#DIV/0!</v>
      </c>
      <c r="X31" s="7"/>
      <c r="Y31" s="7"/>
      <c r="Z31" s="7"/>
      <c r="AA31" s="7"/>
      <c r="AB31" s="8" t="e">
        <f t="shared" si="3"/>
        <v>#DIV/0!</v>
      </c>
      <c r="AC31" s="7"/>
      <c r="AD31" s="7"/>
      <c r="AE31" s="7"/>
      <c r="AF31" s="7"/>
      <c r="AG31" s="8" t="e">
        <f t="shared" si="4"/>
        <v>#DIV/0!</v>
      </c>
      <c r="AH31" s="7">
        <v>0</v>
      </c>
      <c r="AI31" s="7">
        <v>0</v>
      </c>
      <c r="AJ31" s="7">
        <v>0</v>
      </c>
      <c r="AK31" s="7">
        <v>0</v>
      </c>
      <c r="AL31" s="8" t="e">
        <f t="shared" si="5"/>
        <v>#DIV/0!</v>
      </c>
      <c r="AM31" s="7">
        <v>0</v>
      </c>
      <c r="AN31" s="7">
        <v>4</v>
      </c>
      <c r="AO31" s="7">
        <v>3</v>
      </c>
      <c r="AP31" s="7">
        <v>1</v>
      </c>
      <c r="AQ31" s="8">
        <f t="shared" si="6"/>
        <v>0.5</v>
      </c>
      <c r="AR31" s="9"/>
      <c r="AS31" s="9"/>
      <c r="AT31" s="9"/>
      <c r="AU31" s="9"/>
      <c r="AV31" s="8" t="e">
        <f t="shared" si="7"/>
        <v>#DIV/0!</v>
      </c>
      <c r="AW31" s="9"/>
      <c r="AX31" s="9"/>
      <c r="AY31" s="9"/>
      <c r="AZ31" s="9"/>
      <c r="BA31" s="8" t="e">
        <f t="shared" si="8"/>
        <v>#DIV/0!</v>
      </c>
      <c r="BB31" s="10">
        <v>0.5</v>
      </c>
    </row>
    <row r="32" spans="1:54" ht="11.25" customHeight="1">
      <c r="A32" s="15">
        <v>30</v>
      </c>
      <c r="B32" s="16" t="s">
        <v>51</v>
      </c>
      <c r="C32" s="5">
        <f>SUM(S32:V33,X32:AA33,AC32:AF33,AH32:AK33,AM32:AP33,AR32:AU32,AW32:AZ32)</f>
        <v>5</v>
      </c>
      <c r="D32" s="5"/>
      <c r="E32" s="5"/>
      <c r="F32" s="5"/>
      <c r="G32" s="5"/>
      <c r="H32" s="8" t="e">
        <f t="shared" si="9"/>
        <v>#DIV/0!</v>
      </c>
      <c r="I32" s="5"/>
      <c r="J32" s="5"/>
      <c r="K32" s="5"/>
      <c r="L32" s="5"/>
      <c r="M32" s="8" t="e">
        <f t="shared" si="0"/>
        <v>#DIV/0!</v>
      </c>
      <c r="N32" s="5"/>
      <c r="O32" s="5"/>
      <c r="P32" s="5"/>
      <c r="Q32" s="5"/>
      <c r="R32" s="8" t="e">
        <f t="shared" si="1"/>
        <v>#DIV/0!</v>
      </c>
      <c r="S32" s="7"/>
      <c r="T32" s="7"/>
      <c r="U32" s="7"/>
      <c r="V32" s="7"/>
      <c r="W32" s="8" t="e">
        <f t="shared" si="2"/>
        <v>#DIV/0!</v>
      </c>
      <c r="X32" s="7"/>
      <c r="Y32" s="7"/>
      <c r="Z32" s="7"/>
      <c r="AA32" s="7"/>
      <c r="AB32" s="8" t="e">
        <f t="shared" si="3"/>
        <v>#DIV/0!</v>
      </c>
      <c r="AC32" s="7"/>
      <c r="AD32" s="7"/>
      <c r="AE32" s="7"/>
      <c r="AF32" s="7"/>
      <c r="AG32" s="8" t="e">
        <f t="shared" si="4"/>
        <v>#DIV/0!</v>
      </c>
      <c r="AH32" s="7"/>
      <c r="AI32" s="7"/>
      <c r="AJ32" s="7"/>
      <c r="AK32" s="7"/>
      <c r="AL32" s="8" t="e">
        <f t="shared" si="5"/>
        <v>#DIV/0!</v>
      </c>
      <c r="AM32" s="7"/>
      <c r="AN32" s="7"/>
      <c r="AO32" s="7"/>
      <c r="AP32" s="7"/>
      <c r="AQ32" s="8" t="e">
        <f t="shared" si="6"/>
        <v>#DIV/0!</v>
      </c>
      <c r="AR32" s="9"/>
      <c r="AS32" s="9"/>
      <c r="AT32" s="9"/>
      <c r="AU32" s="9"/>
      <c r="AV32" s="8" t="e">
        <f t="shared" si="7"/>
        <v>#DIV/0!</v>
      </c>
      <c r="AW32" s="9">
        <v>0</v>
      </c>
      <c r="AX32" s="9">
        <v>0</v>
      </c>
      <c r="AY32" s="9">
        <v>2</v>
      </c>
      <c r="AZ32" s="9">
        <v>3</v>
      </c>
      <c r="BA32" s="8">
        <f t="shared" si="8"/>
        <v>1</v>
      </c>
      <c r="BB32" s="10">
        <f>AVERAGE(BA32)</f>
        <v>1</v>
      </c>
    </row>
    <row r="33" spans="1:54" ht="11.25" customHeight="1">
      <c r="A33" s="15">
        <v>31</v>
      </c>
      <c r="B33" s="16" t="s">
        <v>52</v>
      </c>
      <c r="C33" s="5">
        <f>SUM(S33:V33,X33:AA33,AC33:AF33,AH33:AK33,AM33:AP33,AR33:AU33,AW33:AZ33)</f>
        <v>0</v>
      </c>
      <c r="D33" s="5"/>
      <c r="E33" s="5"/>
      <c r="F33" s="5"/>
      <c r="G33" s="5"/>
      <c r="H33" s="8" t="e">
        <f t="shared" si="9"/>
        <v>#DIV/0!</v>
      </c>
      <c r="I33" s="5"/>
      <c r="J33" s="5"/>
      <c r="K33" s="5"/>
      <c r="L33" s="5"/>
      <c r="M33" s="8" t="e">
        <f t="shared" si="0"/>
        <v>#DIV/0!</v>
      </c>
      <c r="N33" s="5"/>
      <c r="O33" s="5"/>
      <c r="P33" s="5"/>
      <c r="Q33" s="5"/>
      <c r="R33" s="8" t="e">
        <f t="shared" si="1"/>
        <v>#DIV/0!</v>
      </c>
      <c r="S33" s="7"/>
      <c r="T33" s="7"/>
      <c r="U33" s="7"/>
      <c r="V33" s="7"/>
      <c r="W33" s="8" t="e">
        <f t="shared" si="2"/>
        <v>#DIV/0!</v>
      </c>
      <c r="X33" s="7"/>
      <c r="Y33" s="7"/>
      <c r="Z33" s="7"/>
      <c r="AA33" s="7"/>
      <c r="AB33" s="8" t="e">
        <f t="shared" si="3"/>
        <v>#DIV/0!</v>
      </c>
      <c r="AC33" s="7"/>
      <c r="AD33" s="7"/>
      <c r="AE33" s="7"/>
      <c r="AF33" s="7"/>
      <c r="AG33" s="8" t="e">
        <f t="shared" si="4"/>
        <v>#DIV/0!</v>
      </c>
      <c r="AH33" s="7"/>
      <c r="AI33" s="7"/>
      <c r="AJ33" s="7"/>
      <c r="AK33" s="7"/>
      <c r="AL33" s="8" t="e">
        <f t="shared" si="5"/>
        <v>#DIV/0!</v>
      </c>
      <c r="AM33" s="7"/>
      <c r="AN33" s="7"/>
      <c r="AO33" s="7"/>
      <c r="AP33" s="7"/>
      <c r="AQ33" s="8" t="e">
        <f t="shared" si="6"/>
        <v>#DIV/0!</v>
      </c>
      <c r="AR33" s="9"/>
      <c r="AS33" s="9"/>
      <c r="AT33" s="9"/>
      <c r="AU33" s="9"/>
      <c r="AV33" s="8" t="e">
        <f t="shared" si="7"/>
        <v>#DIV/0!</v>
      </c>
      <c r="AW33" s="9">
        <v>0</v>
      </c>
      <c r="AX33" s="9">
        <v>0</v>
      </c>
      <c r="AY33" s="9">
        <v>0</v>
      </c>
      <c r="AZ33" s="9">
        <v>0</v>
      </c>
      <c r="BA33" s="8">
        <v>0</v>
      </c>
      <c r="BB33" s="10">
        <f>AVERAGE(BA33)</f>
        <v>0</v>
      </c>
    </row>
    <row r="34" spans="1:54" ht="14.25" customHeight="1">
      <c r="A34" s="15">
        <v>33</v>
      </c>
      <c r="B34" s="16" t="s">
        <v>53</v>
      </c>
      <c r="C34" s="5">
        <f>SUM(S34:V34,X34:AA34,AC34:AF34,AH34:AK34,AM34:AP34,AR34:AU34,AW34:AZ34)</f>
        <v>0</v>
      </c>
      <c r="D34" s="5"/>
      <c r="E34" s="5"/>
      <c r="F34" s="5"/>
      <c r="G34" s="5"/>
      <c r="H34" s="8" t="e">
        <f t="shared" si="9"/>
        <v>#DIV/0!</v>
      </c>
      <c r="I34" s="5"/>
      <c r="J34" s="5"/>
      <c r="K34" s="5"/>
      <c r="L34" s="5"/>
      <c r="M34" s="8" t="e">
        <f t="shared" si="0"/>
        <v>#DIV/0!</v>
      </c>
      <c r="N34" s="5"/>
      <c r="O34" s="5"/>
      <c r="P34" s="5"/>
      <c r="Q34" s="5"/>
      <c r="R34" s="8" t="e">
        <f t="shared" si="1"/>
        <v>#DIV/0!</v>
      </c>
      <c r="S34" s="7"/>
      <c r="T34" s="7"/>
      <c r="U34" s="7"/>
      <c r="V34" s="7"/>
      <c r="W34" s="8" t="e">
        <f t="shared" si="2"/>
        <v>#DIV/0!</v>
      </c>
      <c r="X34" s="7"/>
      <c r="Y34" s="7"/>
      <c r="Z34" s="7"/>
      <c r="AA34" s="7"/>
      <c r="AB34" s="8" t="e">
        <f t="shared" si="3"/>
        <v>#DIV/0!</v>
      </c>
      <c r="AC34" s="7"/>
      <c r="AD34" s="7"/>
      <c r="AE34" s="7"/>
      <c r="AF34" s="7"/>
      <c r="AG34" s="8" t="e">
        <f t="shared" si="4"/>
        <v>#DIV/0!</v>
      </c>
      <c r="AH34" s="7"/>
      <c r="AI34" s="7"/>
      <c r="AJ34" s="7"/>
      <c r="AK34" s="7"/>
      <c r="AL34" s="8" t="e">
        <f t="shared" si="5"/>
        <v>#DIV/0!</v>
      </c>
      <c r="AM34" s="7"/>
      <c r="AN34" s="7"/>
      <c r="AO34" s="7"/>
      <c r="AP34" s="7"/>
      <c r="AQ34" s="8" t="e">
        <f t="shared" si="6"/>
        <v>#DIV/0!</v>
      </c>
      <c r="AR34" s="9"/>
      <c r="AS34" s="9"/>
      <c r="AT34" s="9"/>
      <c r="AU34" s="9"/>
      <c r="AV34" s="8" t="e">
        <f t="shared" si="7"/>
        <v>#DIV/0!</v>
      </c>
      <c r="AW34" s="9">
        <v>0</v>
      </c>
      <c r="AX34" s="9">
        <v>0</v>
      </c>
      <c r="AY34" s="9">
        <v>0</v>
      </c>
      <c r="AZ34" s="9">
        <v>0</v>
      </c>
      <c r="BA34" s="8">
        <v>0</v>
      </c>
      <c r="BB34" s="10">
        <f>AVERAGE(BA34)</f>
        <v>0</v>
      </c>
    </row>
    <row r="35" spans="1:54" ht="12.75">
      <c r="A35" s="6"/>
      <c r="B35" s="12" t="s">
        <v>27</v>
      </c>
      <c r="C35" s="5">
        <f>SUM(C5:C34)</f>
        <v>1957</v>
      </c>
      <c r="D35" s="24">
        <f>SUM(D5:D34)</f>
        <v>0</v>
      </c>
      <c r="E35" s="24">
        <f>SUM(E5:E34)</f>
        <v>0</v>
      </c>
      <c r="F35" s="24">
        <f>SUM(F5:F34)</f>
        <v>0</v>
      </c>
      <c r="G35" s="24">
        <f>SUM(G5:G34)</f>
        <v>0</v>
      </c>
      <c r="H35" s="8" t="e">
        <f t="shared" si="9"/>
        <v>#DIV/0!</v>
      </c>
      <c r="I35" s="24">
        <f>SUM(I5:I34)</f>
        <v>0</v>
      </c>
      <c r="J35" s="24">
        <v>16</v>
      </c>
      <c r="K35" s="24">
        <f>SUM(K5:K34)</f>
        <v>30</v>
      </c>
      <c r="L35" s="24">
        <v>9</v>
      </c>
      <c r="M35" s="8">
        <v>0.71</v>
      </c>
      <c r="N35" s="24">
        <f>SUM(N5:N34)</f>
        <v>0</v>
      </c>
      <c r="O35" s="24">
        <v>20</v>
      </c>
      <c r="P35" s="24">
        <f>SUM(P5:P34)</f>
        <v>31</v>
      </c>
      <c r="Q35" s="24">
        <v>19</v>
      </c>
      <c r="R35" s="8">
        <v>0.71</v>
      </c>
      <c r="S35" s="13">
        <f>SUM(S5:S34)</f>
        <v>0</v>
      </c>
      <c r="T35" s="13">
        <f>SUM(T5:T34)</f>
        <v>28</v>
      </c>
      <c r="U35" s="13">
        <f>SUM(U5:U34)</f>
        <v>42</v>
      </c>
      <c r="V35" s="13">
        <v>28</v>
      </c>
      <c r="W35" s="8">
        <v>0.72</v>
      </c>
      <c r="X35" s="13">
        <f>SUM(X5:X34)</f>
        <v>1</v>
      </c>
      <c r="Y35" s="13">
        <f>SUM(Y5:Y34)</f>
        <v>72</v>
      </c>
      <c r="Z35" s="13">
        <v>91</v>
      </c>
      <c r="AA35" s="13">
        <f>SUM(AA5:AA34)</f>
        <v>61</v>
      </c>
      <c r="AB35" s="8">
        <v>0.68</v>
      </c>
      <c r="AC35" s="14">
        <f>SUM(AC5:AC34)</f>
        <v>2</v>
      </c>
      <c r="AD35" s="14">
        <f>SUM(AD5:AD34)</f>
        <v>119</v>
      </c>
      <c r="AE35" s="14">
        <f>SUM(AE5:AE34)</f>
        <v>76</v>
      </c>
      <c r="AF35" s="14">
        <f>SUM(AF5:AF34)</f>
        <v>73</v>
      </c>
      <c r="AG35" s="8">
        <f t="shared" si="4"/>
        <v>0.5518518518518518</v>
      </c>
      <c r="AH35" s="14">
        <f>SUM(AH5:AH34)</f>
        <v>0</v>
      </c>
      <c r="AI35" s="14">
        <f>SUM(AI5:AI34)</f>
        <v>15</v>
      </c>
      <c r="AJ35" s="14">
        <f>SUM(AJ5:AJ34)</f>
        <v>31</v>
      </c>
      <c r="AK35" s="14">
        <f>SUM(AK5:AK34)</f>
        <v>22</v>
      </c>
      <c r="AL35" s="8">
        <f t="shared" si="5"/>
        <v>0.7794117647058824</v>
      </c>
      <c r="AM35" s="14">
        <f>SUM(AM5:AM34)</f>
        <v>1</v>
      </c>
      <c r="AN35" s="14">
        <f>SUM(AN5:AN34)</f>
        <v>83</v>
      </c>
      <c r="AO35" s="14">
        <v>50</v>
      </c>
      <c r="AP35" s="14">
        <f>SUM(AP5:AP34)</f>
        <v>12</v>
      </c>
      <c r="AQ35" s="8">
        <f t="shared" si="6"/>
        <v>0.4246575342465753</v>
      </c>
      <c r="AR35" s="14">
        <f>SUM(AR5:AR34)</f>
        <v>2</v>
      </c>
      <c r="AS35" s="14">
        <f>SUM(AS5:AS34)</f>
        <v>62</v>
      </c>
      <c r="AT35" s="14">
        <f>SUM(AT5:AT34)</f>
        <v>67</v>
      </c>
      <c r="AU35" s="14">
        <f>SUM(AU5:AU34)</f>
        <v>29</v>
      </c>
      <c r="AV35" s="8">
        <f t="shared" si="7"/>
        <v>0.6</v>
      </c>
      <c r="AW35" s="14">
        <f>SUM(AW5:AW34)</f>
        <v>0</v>
      </c>
      <c r="AX35" s="14">
        <f>SUM(AX5:AX34)</f>
        <v>35</v>
      </c>
      <c r="AY35" s="14">
        <f>SUM(AY5:AY34)</f>
        <v>34</v>
      </c>
      <c r="AZ35" s="14">
        <f>SUM(AZ5:AZ34)</f>
        <v>15</v>
      </c>
      <c r="BA35" s="8">
        <f>(AY35+AZ35)/(AW35+AX35+AY35+AZ35)</f>
        <v>0.5833333333333334</v>
      </c>
      <c r="BB35" s="10">
        <v>0.64</v>
      </c>
    </row>
    <row r="36" spans="1:54" ht="12.75">
      <c r="A36" s="17"/>
      <c r="B36" s="18"/>
      <c r="C36" s="19"/>
      <c r="D36" s="25"/>
      <c r="E36" s="25"/>
      <c r="F36" s="25"/>
      <c r="G36" s="25"/>
      <c r="H36" s="21"/>
      <c r="I36" s="25"/>
      <c r="J36" s="25"/>
      <c r="K36" s="25"/>
      <c r="L36" s="25"/>
      <c r="M36" s="21"/>
      <c r="N36" s="25"/>
      <c r="O36" s="25"/>
      <c r="P36" s="25"/>
      <c r="Q36" s="25"/>
      <c r="R36" s="21"/>
      <c r="S36" s="20"/>
      <c r="T36" s="20"/>
      <c r="U36" s="20"/>
      <c r="V36" s="20"/>
      <c r="W36" s="21"/>
      <c r="X36" s="20"/>
      <c r="Y36" s="20"/>
      <c r="Z36" s="20"/>
      <c r="AA36" s="20"/>
      <c r="AB36" s="21"/>
      <c r="AC36" s="22"/>
      <c r="AD36" s="22"/>
      <c r="AE36" s="22"/>
      <c r="AF36" s="22"/>
      <c r="AG36" s="21"/>
      <c r="AH36" s="22"/>
      <c r="AI36" s="22"/>
      <c r="AJ36" s="22"/>
      <c r="AK36" s="22"/>
      <c r="AL36" s="21"/>
      <c r="AM36" s="22"/>
      <c r="AN36" s="22"/>
      <c r="AO36" s="22"/>
      <c r="AP36" s="22"/>
      <c r="AQ36" s="21"/>
      <c r="AR36" s="22"/>
      <c r="AS36" s="22"/>
      <c r="AT36" s="22"/>
      <c r="AU36" s="22"/>
      <c r="AV36" s="21"/>
      <c r="AW36" s="22"/>
      <c r="AX36" s="22"/>
      <c r="AY36" s="22"/>
      <c r="AZ36" s="22"/>
      <c r="BA36" s="21"/>
      <c r="BB36" s="23"/>
    </row>
    <row r="37" spans="1:54" ht="12.75">
      <c r="A37" s="17"/>
      <c r="B37" s="18"/>
      <c r="C37" s="19"/>
      <c r="D37" s="25"/>
      <c r="E37" s="25"/>
      <c r="F37" s="25"/>
      <c r="G37" s="25"/>
      <c r="H37" s="21"/>
      <c r="I37" s="25"/>
      <c r="J37" s="25"/>
      <c r="K37" s="25"/>
      <c r="L37" s="25"/>
      <c r="M37" s="21"/>
      <c r="N37" s="25"/>
      <c r="O37" s="25"/>
      <c r="P37" s="25"/>
      <c r="Q37" s="25"/>
      <c r="R37" s="21"/>
      <c r="S37" s="20"/>
      <c r="T37" s="20"/>
      <c r="U37" s="20"/>
      <c r="V37" s="20"/>
      <c r="W37" s="21"/>
      <c r="X37" s="20"/>
      <c r="Y37" s="20"/>
      <c r="Z37" s="20"/>
      <c r="AA37" s="20"/>
      <c r="AB37" s="21"/>
      <c r="AC37" s="22"/>
      <c r="AD37" s="22"/>
      <c r="AE37" s="22"/>
      <c r="AF37" s="22"/>
      <c r="AG37" s="21"/>
      <c r="AH37" s="22"/>
      <c r="AI37" s="22"/>
      <c r="AJ37" s="22"/>
      <c r="AK37" s="22"/>
      <c r="AL37" s="21"/>
      <c r="AM37" s="22"/>
      <c r="AN37" s="22"/>
      <c r="AO37" s="22"/>
      <c r="AP37" s="22"/>
      <c r="AQ37" s="21"/>
      <c r="AR37" s="22"/>
      <c r="AS37" s="22"/>
      <c r="AT37" s="22"/>
      <c r="AU37" s="22"/>
      <c r="AV37" s="21"/>
      <c r="AW37" s="22"/>
      <c r="AX37" s="22"/>
      <c r="AY37" s="22"/>
      <c r="AZ37" s="22"/>
      <c r="BA37" s="21"/>
      <c r="BB37" s="23"/>
    </row>
    <row r="38" spans="1:54" ht="12.7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0"/>
      <c r="W38" s="21"/>
      <c r="X38" s="20"/>
      <c r="Y38" s="20"/>
      <c r="Z38" s="20"/>
      <c r="AA38" s="20"/>
      <c r="AB38" s="21"/>
      <c r="AC38" s="22"/>
      <c r="AD38" s="22"/>
      <c r="AE38" s="22"/>
      <c r="AF38" s="22"/>
      <c r="AG38" s="21"/>
      <c r="AH38" s="22"/>
      <c r="AI38" s="22"/>
      <c r="AJ38" s="22"/>
      <c r="AK38" s="22"/>
      <c r="AL38" s="21"/>
      <c r="AM38" s="22"/>
      <c r="AN38" s="22"/>
      <c r="AO38" s="22"/>
      <c r="AP38" s="22"/>
      <c r="AQ38" s="21"/>
      <c r="AR38" s="22"/>
      <c r="AS38" s="22"/>
      <c r="AT38" s="22"/>
      <c r="AU38" s="22"/>
      <c r="AV38" s="21"/>
      <c r="AW38" s="22"/>
      <c r="AX38" s="22"/>
      <c r="AY38" s="22"/>
      <c r="AZ38" s="22"/>
      <c r="BA38" s="21"/>
      <c r="BB38" s="23"/>
    </row>
    <row r="40" spans="2:53" ht="12.75">
      <c r="B40" s="41" t="s">
        <v>67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</sheetData>
  <sheetProtection/>
  <mergeCells count="38">
    <mergeCell ref="D3:H3"/>
    <mergeCell ref="BB3:BB4"/>
    <mergeCell ref="B40:BA40"/>
    <mergeCell ref="S3:W3"/>
    <mergeCell ref="AR3:AV3"/>
    <mergeCell ref="AM3:AQ3"/>
    <mergeCell ref="AH3:AL3"/>
    <mergeCell ref="N3:R3"/>
    <mergeCell ref="I3:M3"/>
    <mergeCell ref="AC3:AG3"/>
    <mergeCell ref="X3:AB3"/>
    <mergeCell ref="A3:A4"/>
    <mergeCell ref="B3:B4"/>
    <mergeCell ref="C3:C4"/>
    <mergeCell ref="AO5:AO6"/>
    <mergeCell ref="AH5:AH6"/>
    <mergeCell ref="AI5:AI6"/>
    <mergeCell ref="Z5:Z6"/>
    <mergeCell ref="AA5:AA6"/>
    <mergeCell ref="AC5:AC6"/>
    <mergeCell ref="AD5:AD6"/>
    <mergeCell ref="X5:X6"/>
    <mergeCell ref="Y5:Y6"/>
    <mergeCell ref="AP5:AP6"/>
    <mergeCell ref="AJ5:AJ6"/>
    <mergeCell ref="AK5:AK6"/>
    <mergeCell ref="AM5:AM6"/>
    <mergeCell ref="AN5:AN6"/>
    <mergeCell ref="B2:BA2"/>
    <mergeCell ref="AW3:BA3"/>
    <mergeCell ref="AE5:AE6"/>
    <mergeCell ref="AF5:AF6"/>
    <mergeCell ref="A5:A6"/>
    <mergeCell ref="B5:B6"/>
    <mergeCell ref="S5:S6"/>
    <mergeCell ref="T5:T6"/>
    <mergeCell ref="U5:U6"/>
    <mergeCell ref="V5:V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30"/>
  <sheetViews>
    <sheetView zoomScalePageLayoutView="0" workbookViewId="0" topLeftCell="A12">
      <selection activeCell="A10" sqref="A10"/>
    </sheetView>
  </sheetViews>
  <sheetFormatPr defaultColWidth="9.00390625" defaultRowHeight="12.75"/>
  <cols>
    <col min="1" max="1" width="7.75390625" style="0" customWidth="1"/>
    <col min="2" max="2" width="23.25390625" style="0" customWidth="1"/>
  </cols>
  <sheetData>
    <row r="4" ht="13.5" thickBot="1"/>
    <row r="5" ht="23.25" customHeight="1" thickBot="1">
      <c r="B5" s="1" t="s">
        <v>1</v>
      </c>
    </row>
    <row r="6" ht="36" customHeight="1" thickBot="1">
      <c r="B6" s="42" t="s">
        <v>7</v>
      </c>
    </row>
    <row r="7" ht="13.5" hidden="1" thickBot="1">
      <c r="B7" s="43"/>
    </row>
    <row r="8" ht="36" customHeight="1">
      <c r="B8" s="42" t="s">
        <v>8</v>
      </c>
    </row>
    <row r="9" ht="2.25" customHeight="1" thickBot="1">
      <c r="B9" s="43"/>
    </row>
    <row r="10" ht="39" customHeight="1" thickBot="1">
      <c r="B10" s="42" t="s">
        <v>9</v>
      </c>
    </row>
    <row r="11" ht="13.5" hidden="1" thickBot="1">
      <c r="B11" s="43"/>
    </row>
    <row r="12" ht="38.25" thickBot="1">
      <c r="B12" s="3" t="s">
        <v>10</v>
      </c>
    </row>
    <row r="13" ht="34.5" customHeight="1" thickBot="1">
      <c r="B13" s="2" t="s">
        <v>11</v>
      </c>
    </row>
    <row r="14" ht="39.75" customHeight="1" thickBot="1">
      <c r="B14" s="2" t="s">
        <v>12</v>
      </c>
    </row>
    <row r="15" ht="36.75" customHeight="1" thickBot="1">
      <c r="B15" s="2" t="s">
        <v>13</v>
      </c>
    </row>
    <row r="16" ht="39" customHeight="1" thickBot="1">
      <c r="B16" s="2" t="s">
        <v>14</v>
      </c>
    </row>
    <row r="17" ht="33" customHeight="1" thickBot="1">
      <c r="B17" s="2" t="s">
        <v>15</v>
      </c>
    </row>
    <row r="18" ht="38.25" customHeight="1" thickBot="1">
      <c r="B18" s="2" t="s">
        <v>16</v>
      </c>
    </row>
    <row r="19" ht="33.75" customHeight="1" thickBot="1">
      <c r="B19" s="2" t="s">
        <v>17</v>
      </c>
    </row>
    <row r="20" ht="37.5" customHeight="1" thickBot="1">
      <c r="B20" s="2" t="s">
        <v>18</v>
      </c>
    </row>
    <row r="21" ht="36.75" customHeight="1" thickBot="1">
      <c r="B21" s="2" t="s">
        <v>19</v>
      </c>
    </row>
    <row r="22" ht="37.5" customHeight="1" thickBot="1">
      <c r="B22" s="2" t="s">
        <v>20</v>
      </c>
    </row>
    <row r="23" ht="34.5" customHeight="1" thickBot="1">
      <c r="B23" s="2" t="s">
        <v>21</v>
      </c>
    </row>
    <row r="24" ht="36.75" customHeight="1" thickBot="1">
      <c r="B24" s="2" t="s">
        <v>22</v>
      </c>
    </row>
    <row r="25" ht="37.5" customHeight="1" thickBot="1">
      <c r="B25" s="2" t="s">
        <v>23</v>
      </c>
    </row>
    <row r="26" ht="21" customHeight="1" thickBot="1">
      <c r="B26" s="2" t="s">
        <v>24</v>
      </c>
    </row>
    <row r="27" ht="17.25" customHeight="1" thickBot="1">
      <c r="B27" s="2" t="s">
        <v>25</v>
      </c>
    </row>
    <row r="28" ht="36.75" customHeight="1" thickBot="1">
      <c r="B28" s="2" t="s">
        <v>26</v>
      </c>
    </row>
    <row r="29" ht="19.5" thickBot="1">
      <c r="B29" s="2"/>
    </row>
    <row r="30" ht="18" customHeight="1" thickBot="1">
      <c r="B30" s="4" t="s">
        <v>27</v>
      </c>
    </row>
  </sheetData>
  <sheetProtection/>
  <mergeCells count="3">
    <mergeCell ref="B6:B7"/>
    <mergeCell ref="B8:B9"/>
    <mergeCell ref="B10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Admin</cp:lastModifiedBy>
  <cp:lastPrinted>2018-06-08T09:28:47Z</cp:lastPrinted>
  <dcterms:created xsi:type="dcterms:W3CDTF">2014-02-22T11:39:54Z</dcterms:created>
  <dcterms:modified xsi:type="dcterms:W3CDTF">2020-01-02T10:55:57Z</dcterms:modified>
  <cp:category/>
  <cp:version/>
  <cp:contentType/>
  <cp:contentStatus/>
</cp:coreProperties>
</file>